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3"/>
  <workbookPr defaultThemeVersion="124226"/>
  <mc:AlternateContent xmlns:mc="http://schemas.openxmlformats.org/markup-compatibility/2006">
    <mc:Choice Requires="x15">
      <x15ac:absPath xmlns:x15ac="http://schemas.microsoft.com/office/spreadsheetml/2010/11/ac" url="https://ucomplutense.sharepoint.com/sites/UnidadDRX/Documentos compartidos/00_SGC/12_Formatos_Plantillas/SEC_30/Solicitudes ACTUALIZADAS/"/>
    </mc:Choice>
  </mc:AlternateContent>
  <xr:revisionPtr revIDLastSave="394" documentId="8_{2FDF506E-C53A-9246-AB81-D7E820159FE2}" xr6:coauthVersionLast="47" xr6:coauthVersionMax="47" xr10:uidLastSave="{11C67ACB-AEA6-A048-A04E-C4D10BF025A9}"/>
  <bookViews>
    <workbookView xWindow="-38400" yWindow="-1780" windowWidth="38400" windowHeight="16380" xr2:uid="{00000000-000D-0000-FFFF-FFFF00000000}"/>
  </bookViews>
  <sheets>
    <sheet name="Condiciones de medida" sheetId="1" r:id="rId1"/>
    <sheet name="Resumen de medidas" sheetId="3" state="hidden" r:id="rId2"/>
  </sheets>
  <definedNames>
    <definedName name="_xlnm.Print_Area" localSheetId="0">'Condiciones de medida'!$A$1:$I$51</definedName>
    <definedName name="_xlnm.Print_Area" localSheetId="1">'Resumen de medidas'!$A$1:$H$79</definedName>
    <definedName name="FicherosConversión">'Condiciones de medida'!$N$56</definedName>
    <definedName name="L_Atmósferas">'Condiciones de medida'!$N$87:$N$92</definedName>
    <definedName name="L_Etapas">'Condiciones de medida'!$N$124:$N$126</definedName>
    <definedName name="L_Portas">'Resumen de medidas'!$I$31:$I$39</definedName>
    <definedName name="L_SiNo">'Condiciones de medida'!$N$3:$N$4</definedName>
    <definedName name="L_TipoCentro">'Condiciones de medida'!$N$7:$N$9</definedName>
    <definedName name="L_Unidades">'Condiciones de medida'!$N$95:$N$97</definedName>
    <definedName name="NotasMedida">'Condiciones de medida'!$B$154</definedName>
    <definedName name="TipoCentro">'Condiciones de medida'!$H$22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4" i="3" l="1"/>
  <c r="I140" i="1"/>
  <c r="I139" i="1"/>
  <c r="I138" i="1"/>
  <c r="I137" i="1"/>
  <c r="I136" i="1"/>
  <c r="I135" i="1"/>
  <c r="I134" i="1"/>
  <c r="I133" i="1"/>
  <c r="I132" i="1"/>
  <c r="I131" i="1"/>
  <c r="I130" i="1"/>
  <c r="I129" i="1"/>
  <c r="I128" i="1"/>
  <c r="I127" i="1"/>
  <c r="I126" i="1"/>
  <c r="D140" i="1"/>
  <c r="D139" i="1"/>
  <c r="D138" i="1"/>
  <c r="D137" i="1"/>
  <c r="D136" i="1"/>
  <c r="D135" i="1"/>
  <c r="D134" i="1"/>
  <c r="D133" i="1"/>
  <c r="D132" i="1"/>
  <c r="D131" i="1"/>
  <c r="D130" i="1"/>
  <c r="D129" i="1"/>
  <c r="D128" i="1"/>
  <c r="D127" i="1"/>
  <c r="D126" i="1"/>
  <c r="A127" i="1"/>
  <c r="A128" i="1" s="1"/>
  <c r="A129" i="1" s="1"/>
  <c r="A130" i="1" s="1"/>
  <c r="A131" i="1" s="1"/>
  <c r="A132" i="1" s="1"/>
  <c r="A133" i="1" s="1"/>
  <c r="A134" i="1" s="1"/>
  <c r="A135" i="1" s="1"/>
  <c r="A136" i="1" s="1"/>
  <c r="A137" i="1" s="1"/>
  <c r="A138" i="1" s="1"/>
  <c r="A139" i="1" s="1"/>
  <c r="A140" i="1" s="1"/>
  <c r="F126" i="1" s="1"/>
  <c r="F127" i="1" s="1"/>
  <c r="F128" i="1" s="1"/>
  <c r="F129" i="1" s="1"/>
  <c r="F130" i="1" s="1"/>
  <c r="F131" i="1" s="1"/>
  <c r="F132" i="1" s="1"/>
  <c r="F133" i="1" s="1"/>
  <c r="F134" i="1" s="1"/>
  <c r="F135" i="1" s="1"/>
  <c r="F136" i="1" s="1"/>
  <c r="F137" i="1" s="1"/>
  <c r="F138" i="1" s="1"/>
  <c r="F139" i="1" s="1"/>
  <c r="F140" i="1" s="1"/>
  <c r="C91" i="3"/>
  <c r="C90" i="3"/>
  <c r="C89" i="3"/>
  <c r="C88" i="3"/>
  <c r="C87" i="3"/>
  <c r="C86" i="3"/>
  <c r="C94" i="3"/>
  <c r="E56" i="1"/>
  <c r="C81" i="3"/>
  <c r="B9" i="3"/>
  <c r="B8" i="3"/>
  <c r="B7" i="3"/>
  <c r="A69" i="3"/>
  <c r="D51" i="1"/>
  <c r="B23" i="3"/>
  <c r="B21" i="3"/>
  <c r="G40" i="1"/>
  <c r="A61" i="3" s="1"/>
  <c r="B61" i="3" s="1"/>
  <c r="G39" i="1"/>
  <c r="A60" i="3" s="1"/>
  <c r="B60" i="3" s="1"/>
  <c r="G38" i="1"/>
  <c r="A59" i="3" s="1"/>
  <c r="B59" i="3" s="1"/>
  <c r="G37" i="1"/>
  <c r="A58" i="3" s="1"/>
  <c r="B58" i="3" s="1"/>
  <c r="G36" i="1"/>
  <c r="A57" i="3" s="1"/>
  <c r="B57" i="3" s="1"/>
  <c r="G35" i="1"/>
  <c r="A56" i="3" s="1"/>
  <c r="B56" i="3" s="1"/>
  <c r="G34" i="1"/>
  <c r="A55" i="3" s="1"/>
  <c r="B55" i="3" s="1"/>
  <c r="G33" i="1"/>
  <c r="A54" i="3" s="1"/>
  <c r="B54" i="3" s="1"/>
  <c r="G32" i="1"/>
  <c r="A53" i="3" s="1"/>
  <c r="B53" i="3" s="1"/>
  <c r="G31" i="1"/>
  <c r="A52" i="3" s="1"/>
  <c r="B52" i="3" s="1"/>
  <c r="D40" i="1"/>
  <c r="A51" i="3" s="1"/>
  <c r="B51" i="3" s="1"/>
  <c r="D39" i="1"/>
  <c r="A50" i="3" s="1"/>
  <c r="B50" i="3" s="1"/>
  <c r="D38" i="1"/>
  <c r="A49" i="3" s="1"/>
  <c r="B49" i="3" s="1"/>
  <c r="D37" i="1"/>
  <c r="A48" i="3" s="1"/>
  <c r="B48" i="3" s="1"/>
  <c r="D36" i="1"/>
  <c r="A47" i="3" s="1"/>
  <c r="B47" i="3" s="1"/>
  <c r="D35" i="1"/>
  <c r="A46" i="3" s="1"/>
  <c r="B46" i="3" s="1"/>
  <c r="D34" i="1"/>
  <c r="A45" i="3" s="1"/>
  <c r="B45" i="3" s="1"/>
  <c r="D33" i="1"/>
  <c r="A44" i="3" s="1"/>
  <c r="B44" i="3" s="1"/>
  <c r="D32" i="1"/>
  <c r="A43" i="3" s="1"/>
  <c r="B43" i="3" s="1"/>
  <c r="D31" i="1"/>
  <c r="A42" i="3" s="1"/>
  <c r="B42" i="3" s="1"/>
  <c r="F48" i="1"/>
  <c r="B22" i="3"/>
  <c r="B20" i="3"/>
  <c r="B18" i="3"/>
  <c r="B17" i="3"/>
  <c r="B19" i="3"/>
  <c r="A71" i="3"/>
  <c r="G29" i="3"/>
  <c r="C28" i="1"/>
  <c r="D29" i="3" s="1"/>
  <c r="B15" i="3"/>
  <c r="B14" i="3"/>
  <c r="B12" i="3"/>
  <c r="B11" i="3"/>
  <c r="A40" i="1"/>
  <c r="A41" i="3" s="1"/>
  <c r="B41" i="3" s="1"/>
  <c r="A39" i="1"/>
  <c r="A40" i="3" s="1"/>
  <c r="B40" i="3" s="1"/>
  <c r="A38" i="1"/>
  <c r="A39" i="3" s="1"/>
  <c r="B39" i="3" s="1"/>
  <c r="A37" i="1"/>
  <c r="A38" i="3" s="1"/>
  <c r="B38" i="3" s="1"/>
  <c r="A36" i="1"/>
  <c r="A37" i="3" s="1"/>
  <c r="B37" i="3" s="1"/>
  <c r="A35" i="1"/>
  <c r="A36" i="3" s="1"/>
  <c r="B36" i="3" s="1"/>
  <c r="A34" i="1"/>
  <c r="A35" i="3" s="1"/>
  <c r="B35" i="3" s="1"/>
  <c r="A33" i="1"/>
  <c r="A34" i="3" s="1"/>
  <c r="B34" i="3" s="1"/>
  <c r="A32" i="1"/>
  <c r="A33" i="3" s="1"/>
  <c r="B33" i="3" s="1"/>
  <c r="A31" i="1"/>
  <c r="A32" i="3" s="1"/>
  <c r="B32" i="3" s="1"/>
</calcChain>
</file>

<file path=xl/sharedStrings.xml><?xml version="1.0" encoding="utf-8"?>
<sst xmlns="http://schemas.openxmlformats.org/spreadsheetml/2006/main" count="201" uniqueCount="142">
  <si>
    <t>Universidad Complutense de Madrid</t>
  </si>
  <si>
    <t>Fecha:</t>
  </si>
  <si>
    <t>Nº Trabajo</t>
  </si>
  <si>
    <t>Usuario:</t>
  </si>
  <si>
    <t>Email:</t>
  </si>
  <si>
    <t>Tel:</t>
  </si>
  <si>
    <t>Centro:</t>
  </si>
  <si>
    <t>Dpto:</t>
  </si>
  <si>
    <t>SEGURIDAD Y MANIPULACION:</t>
  </si>
  <si>
    <t>Comentarios:</t>
  </si>
  <si>
    <t>Información requerida</t>
  </si>
  <si>
    <t>Difractómetro y condiciones de medida:</t>
  </si>
  <si>
    <t>Investigador Responsable:</t>
  </si>
  <si>
    <t>Identificación del Usuario:</t>
  </si>
  <si>
    <t>Descripción de Muestras:</t>
  </si>
  <si>
    <t>Nombre</t>
  </si>
  <si>
    <t>Identificación</t>
  </si>
  <si>
    <t>Nº de Muestras=</t>
  </si>
  <si>
    <t>¿Se necesita protección?</t>
  </si>
  <si>
    <t>¿FDS (MSDS) disponible?</t>
  </si>
  <si>
    <t>no</t>
  </si>
  <si>
    <t>Siempre se entregarán los difractogramas en formato original (xrdml)</t>
  </si>
  <si>
    <t>ascii xy, asc ó dat:</t>
  </si>
  <si>
    <t>ascii udf:</t>
  </si>
  <si>
    <t>(valores separados por comas) csv:</t>
  </si>
  <si>
    <t>condiciones de medida:</t>
  </si>
  <si>
    <t>Difractogramas</t>
  </si>
  <si>
    <t>Técnico Responsable:</t>
  </si>
  <si>
    <t>Emilio Matesanz</t>
  </si>
  <si>
    <t>email:</t>
  </si>
  <si>
    <t>¿Recuperar Muestras?</t>
  </si>
  <si>
    <t>¿Tóxico?¿Corrosivo? ¿Irritante?</t>
  </si>
  <si>
    <t>*</t>
  </si>
  <si>
    <t>Fecha</t>
  </si>
  <si>
    <t>ematesanz@ucm.es</t>
  </si>
  <si>
    <t>2Th inicial=</t>
  </si>
  <si>
    <t>2Th final=</t>
  </si>
  <si>
    <t>Tamaño de paso=</t>
  </si>
  <si>
    <t>horas</t>
  </si>
  <si>
    <t>Solicitante:</t>
  </si>
  <si>
    <t>Muestras incluidas en el trabajo:</t>
  </si>
  <si>
    <t>Observaciones</t>
  </si>
  <si>
    <t>tipos de portamuestras</t>
  </si>
  <si>
    <t>¿Recuperar?</t>
  </si>
  <si>
    <t>Comentarios del usuario:</t>
  </si>
  <si>
    <t>Manipulación de muestras:</t>
  </si>
  <si>
    <t>Comentarios generales:</t>
  </si>
  <si>
    <t>Comentarios del técnico:</t>
  </si>
  <si>
    <t>Unidad de Difracción de Rayos X</t>
  </si>
  <si>
    <t>Sección de Policristal, Sede Facultad de CC. Químicas</t>
  </si>
  <si>
    <t>C.A.I. de Técnicas Químicas</t>
  </si>
  <si>
    <t>Tiempo por paso=</t>
  </si>
  <si>
    <t>segundos</t>
  </si>
  <si>
    <t>Tiempo total máximo=</t>
  </si>
  <si>
    <t>Nº de pasos por FWHM=</t>
  </si>
  <si>
    <t>Nº de cuentas en el máximo=</t>
  </si>
  <si>
    <t>cuentas</t>
  </si>
  <si>
    <t>Notas a la definición de condiciones de medida:</t>
  </si>
  <si>
    <t>Las medidas se hacen con un detector rápido X'Celerator (1D), lo que condiciona los tamaños de paso y tiempos por paso posibles.</t>
  </si>
  <si>
    <t>El tamaño de paso en la definición alternativa se define en función de la anchura a media altura de los picos de los difractogramas previos, indicando el número de puntos a medir en ese intervalo.</t>
  </si>
  <si>
    <t>El tiempo por paso en la definición alternativa se define como el tiempo suficiente para conseguir acumular el número de cuentas especificado. Cuando se solicita la medida de varias muestras, se establece un valor de compromiso entre las diferentes muestras probadas.</t>
  </si>
  <si>
    <t>En el caso de la definición alternativa de los parámetros de tamaño y tiempo por paso, el usuario puede establecer un tiempo máximo para el total de la medida que no se debe sobrepasar. En este caso se ajustarán los parámetros para cumplir esa condición.</t>
  </si>
  <si>
    <t>El tamaño de paso se ajustará a alguno de los tamaños posibles según la configuración: 0.002, 0.004, 0.008, 0.017, 0.033, 0.050,… De estos se seleccionará el tamaño de paso más próximo al solicitado.</t>
  </si>
  <si>
    <t>Si necesita repetir exactamente las condiciones de medida utilizadas en un difractograma medido previamente en esta Unidad de Difracción de Rayos X, indique en Comentarios el número de trabajo correspondiente.</t>
  </si>
  <si>
    <t>Servicio:</t>
  </si>
  <si>
    <t>Referencia:</t>
  </si>
  <si>
    <t>Equipo:</t>
  </si>
  <si>
    <t>https://cai.ucm.es/tecnicas-quimicas/difraccion-rayos-x/servicios.php</t>
  </si>
  <si>
    <t>La solicitud de ensayo se debe hacer desde la página web de la Unidad de Difracción de Rayos X:</t>
  </si>
  <si>
    <t>Imprimir solo la primera página para adjuntar con las muestras</t>
  </si>
  <si>
    <t>Tipo:</t>
  </si>
  <si>
    <t>UCM</t>
  </si>
  <si>
    <t>OPI</t>
  </si>
  <si>
    <t>EMPRESA</t>
  </si>
  <si>
    <t>91 394 4133</t>
  </si>
  <si>
    <t>Tipo Centro:</t>
  </si>
  <si>
    <t>Todos los campos de esta sección son OBLIGATORIOS</t>
  </si>
  <si>
    <t>Indicar aquí los requerimientos para la correcta conservación de las muestras (si no se debe añadir acetona u otros disolventes, si no se debe tocar la superficie de la muestra,…)</t>
  </si>
  <si>
    <t>Es OBLIGATORIO incluir información de SEGURIDAD</t>
  </si>
  <si>
    <t>xrdml:</t>
  </si>
  <si>
    <t>No olvide especificar todas las condiciones de medida antes de enviar este fichero. Si es necesario, consulte con el técnico.</t>
  </si>
  <si>
    <t>Ver notas a las condiciones de medida</t>
  </si>
  <si>
    <t>Si no sabe cuáles pueden ser las mejores condiciones de medida para sus muestras y tipo de aplicación, consulte con el técnico responsable.</t>
  </si>
  <si>
    <t>Nº Trabajo:</t>
  </si>
  <si>
    <t>Técnico:</t>
  </si>
  <si>
    <t>Depto.:</t>
  </si>
  <si>
    <t>IP:</t>
  </si>
  <si>
    <t>Circular 16 mm carga posterior</t>
  </si>
  <si>
    <t xml:space="preserve">Fondo cero (Si) con cavidad </t>
  </si>
  <si>
    <t>Fondo cero (Si) plano</t>
  </si>
  <si>
    <t>Cicular para piezas</t>
  </si>
  <si>
    <t>Otros</t>
  </si>
  <si>
    <t>#fin</t>
  </si>
  <si>
    <t>Circular 16 mm carga superior</t>
  </si>
  <si>
    <t>Circular 8 mm carga superior</t>
  </si>
  <si>
    <t>v1</t>
  </si>
  <si>
    <t>¿Realizar Identificación de fases?</t>
  </si>
  <si>
    <t>Identificación de fases:</t>
  </si>
  <si>
    <t>sí</t>
  </si>
  <si>
    <t>Sí</t>
  </si>
  <si>
    <r>
      <t xml:space="preserve">A los usuarios UCM solo se les enviarán los difractogramas originales con extensión xrdml. Tienen a su disposición para descarga el programa X'Pert Data Viewer para visualizar y convertir estos difractogramas.
Para el análisis de los difractogramas, los usuarios UCM pueden utilizar el programa Match! de Crystal Impact. 
</t>
    </r>
    <r>
      <rPr>
        <b/>
        <sz val="10"/>
        <rFont val="Times New Roman"/>
        <family val="1"/>
      </rPr>
      <t>Consultar con el técnico</t>
    </r>
  </si>
  <si>
    <t>Ver información de Tarifas para Análisis Cualitativo</t>
  </si>
  <si>
    <t>Incluir en comentarios la información de ayuda a la identificación de fases</t>
  </si>
  <si>
    <t>listado de picos:</t>
  </si>
  <si>
    <t>gráfico:</t>
  </si>
  <si>
    <t>EQ 0434520 31 04: X'Pert PRO Th-Th</t>
  </si>
  <si>
    <t>Condiciones de Temperatura y Atmósfera:</t>
  </si>
  <si>
    <t>Dispositivo de Temperatura Controlada:</t>
  </si>
  <si>
    <t>Atmósfera:</t>
  </si>
  <si>
    <t>Vacío</t>
  </si>
  <si>
    <t xml:space="preserve">Condiciones de temperatura: </t>
  </si>
  <si>
    <t>Unidades T</t>
  </si>
  <si>
    <t>ºC</t>
  </si>
  <si>
    <t>K</t>
  </si>
  <si>
    <t xml:space="preserve">   Seleccionar de la lista desplegable</t>
  </si>
  <si>
    <t>Unidades de temperatura:</t>
  </si>
  <si>
    <r>
      <t xml:space="preserve">Los experimentos de Termodifracción en DRXP se hacen manteniendo constante la temperatura durante el tiempo que se emplea en la medida de difracción. Por tanto, la descripción del experimento debe incluir la secuencia de temperaturas en las se quiere medir drx, las velocidades de calentamiento o enfriamiento (grados/minuto) entre etapas y, en su caso, los tiempos de espera entre la llegada a la temperatura de consigna y el inicio de la medida de difracción. Además, se puede tener interés en realizar varios difractogramas consecutivos dentro de una misma etapa de temperatura.
Para facilitar la descripción del experimento, le ofrecemos dos opciones </t>
    </r>
    <r>
      <rPr>
        <b/>
        <sz val="12"/>
        <color theme="9" tint="-0.499984740745262"/>
        <rFont val="Times New Roman"/>
        <family val="1"/>
      </rPr>
      <t>(UTILIZAR SOLAMENTE UNA DE ELLAS)</t>
    </r>
    <r>
      <rPr>
        <sz val="12"/>
        <color theme="9" tint="-0.499984740745262"/>
        <rFont val="Times New Roman"/>
        <family val="1"/>
      </rPr>
      <t xml:space="preserve">: Un cuadro para rellenar la descripción del experimento incluyendo la información necesaria o, como alternativa, un listado de etapas en el que pueden detallar la información relevante de cada etapa. </t>
    </r>
  </si>
  <si>
    <t>Descripción del experimento con temperatura controlada: (incluya toda la información relevante)</t>
  </si>
  <si>
    <t>Etapa</t>
  </si>
  <si>
    <t>Tipo</t>
  </si>
  <si>
    <t>Etapas</t>
  </si>
  <si>
    <t>Medida</t>
  </si>
  <si>
    <t>Rampa</t>
  </si>
  <si>
    <t>Espera</t>
  </si>
  <si>
    <t>Info.</t>
  </si>
  <si>
    <t>Info T</t>
  </si>
  <si>
    <t>/minuto</t>
  </si>
  <si>
    <t>minutos</t>
  </si>
  <si>
    <t>temperatura</t>
  </si>
  <si>
    <t>Descripción ALTERNATIVA de cada etapa de temperatura: (seleccionar tipo de etapa y completar con la información relevante)</t>
  </si>
  <si>
    <r>
      <t xml:space="preserve">Las condiciones de tamaño y tiempo por paso se pueden especificar directamente.
Alternativamente se puede solicitar que el técnico ajuste las condiciones después de medir un difractograma previo de una selección de muestras.
</t>
    </r>
    <r>
      <rPr>
        <b/>
        <i/>
        <sz val="12"/>
        <rFont val="Times New Roman"/>
        <family val="1"/>
      </rPr>
      <t>UTILICE SOLO UNA DE LAS DOS ALTERNATIVAS</t>
    </r>
  </si>
  <si>
    <r>
      <t xml:space="preserve">Alternativamente,  </t>
    </r>
    <r>
      <rPr>
        <b/>
        <i/>
        <sz val="14"/>
        <rFont val="Times New Roman"/>
        <family val="1"/>
      </rPr>
      <t>(utilizar solo una de las dos posibilidades)</t>
    </r>
  </si>
  <si>
    <t>El goniómetro utilizado tiene configuración Th-Th, por lo que la muestra permanece en posición horizontal durante la medida.</t>
  </si>
  <si>
    <t xml:space="preserve">   Si no está seguro de qué opción seleccionar, indíquelo en comentarios</t>
  </si>
  <si>
    <t>Monocromador secundario:</t>
  </si>
  <si>
    <t>Todas las muestras incluidas en la solicitud se medirán en las mismas condiciones.</t>
  </si>
  <si>
    <t>UDRX_31_02 Termodifracción BT reflexión</t>
  </si>
  <si>
    <t>Difracción de rayos x de polvo por reflexión en cámara de baja temperatura</t>
  </si>
  <si>
    <t>PheniX de Oxford Cryosystems (desde T ambiente hasta 15K)</t>
  </si>
  <si>
    <t>La óptica utilizada por defecto consiste en:
- Haz incidente: rendija de divergencia 1/2º, máscara 10mm, rendija anti-scatter 1º
- Haz difractado: rendija soller 0.04 rad
Se puede utilizar opcionalmente un monocromador secundario. 
Si desea utilizar otra combinación de ópticas, se puede especificar en comentarios.</t>
  </si>
  <si>
    <t>Las muestras se intentan preparar, por defecto, rellenando un portamuestras circular (18 x 1 mm) por carga superior y prensado manual. Si no hay suficiente muestra, se deposita una suspensión del polvo en etanol sobre un portamuestras plano.
Si su muestra no es compatible con esta forma de preparación, indíquelo en los comentarios y consulte con el técnico otras alternativas.</t>
  </si>
  <si>
    <t xml:space="preserve">   Única opción posible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</si>
</sst>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
    <numFmt numFmtId="165" formatCode="0.000"/>
    <numFmt numFmtId="166" formatCode="0.0"/>
  </numFmts>
  <fonts count="43" x14ac:knownFonts="1">
    <font>
      <sz val="10"/>
      <name val="Arial"/>
      <family val="2"/>
    </font>
    <font>
      <sz val="12"/>
      <name val="Times New Roman"/>
      <family val="1"/>
    </font>
    <font>
      <b/>
      <i/>
      <sz val="12"/>
      <name val="Times New Roman"/>
      <family val="1"/>
    </font>
    <font>
      <i/>
      <sz val="12"/>
      <name val="Times New Roman"/>
      <family val="1"/>
    </font>
    <font>
      <b/>
      <sz val="12"/>
      <name val="Times New Roman"/>
      <family val="1"/>
    </font>
    <font>
      <i/>
      <sz val="8"/>
      <name val="Times New Roman"/>
      <family val="1"/>
    </font>
    <font>
      <i/>
      <sz val="8"/>
      <color indexed="12"/>
      <name val="Times New Roman"/>
      <family val="1"/>
    </font>
    <font>
      <i/>
      <sz val="8"/>
      <color indexed="10"/>
      <name val="Times New Roman"/>
      <family val="1"/>
    </font>
    <font>
      <b/>
      <sz val="10"/>
      <name val="Times New Roman"/>
      <family val="1"/>
    </font>
    <font>
      <sz val="8"/>
      <color indexed="10"/>
      <name val="Times New Roman"/>
      <family val="1"/>
    </font>
    <font>
      <sz val="10"/>
      <name val="Times New Roman"/>
      <family val="1"/>
    </font>
    <font>
      <b/>
      <i/>
      <sz val="10"/>
      <name val="Times New Roman"/>
      <family val="1"/>
    </font>
    <font>
      <i/>
      <sz val="9"/>
      <name val="Times New Roman"/>
      <family val="1"/>
    </font>
    <font>
      <b/>
      <i/>
      <sz val="10"/>
      <color indexed="10"/>
      <name val="Times New Roman"/>
      <family val="1"/>
    </font>
    <font>
      <i/>
      <sz val="10"/>
      <color indexed="12"/>
      <name val="Times New Roman"/>
      <family val="1"/>
    </font>
    <font>
      <sz val="8"/>
      <name val="Times New Roman"/>
      <family val="1"/>
    </font>
    <font>
      <sz val="8"/>
      <name val="Arial"/>
      <family val="2"/>
    </font>
    <font>
      <sz val="10"/>
      <name val="Arial"/>
      <family val="2"/>
    </font>
    <font>
      <i/>
      <sz val="8"/>
      <name val="Arial"/>
      <family val="2"/>
    </font>
    <font>
      <b/>
      <u/>
      <sz val="10"/>
      <name val="Arial"/>
      <family val="2"/>
    </font>
    <font>
      <b/>
      <sz val="10"/>
      <name val="Arial"/>
      <family val="2"/>
    </font>
    <font>
      <b/>
      <i/>
      <u/>
      <sz val="10"/>
      <color indexed="12"/>
      <name val="Arial"/>
      <family val="2"/>
    </font>
    <font>
      <b/>
      <i/>
      <sz val="8"/>
      <name val="Times New Roman"/>
      <family val="1"/>
    </font>
    <font>
      <u/>
      <sz val="10"/>
      <name val="Arial"/>
      <family val="2"/>
    </font>
    <font>
      <b/>
      <sz val="8"/>
      <name val="Arial"/>
      <family val="2"/>
    </font>
    <font>
      <i/>
      <sz val="10"/>
      <name val="Arial"/>
      <family val="2"/>
    </font>
    <font>
      <b/>
      <i/>
      <sz val="12"/>
      <color theme="9" tint="-0.499984740745262"/>
      <name val="Times New Roman"/>
      <family val="1"/>
    </font>
    <font>
      <b/>
      <sz val="12"/>
      <color theme="9" tint="-0.249977111117893"/>
      <name val="Times New Roman"/>
      <family val="1"/>
    </font>
    <font>
      <i/>
      <sz val="8"/>
      <color theme="9" tint="-0.249977111117893"/>
      <name val="Arial"/>
      <family val="2"/>
    </font>
    <font>
      <sz val="10"/>
      <color theme="9" tint="-0.249977111117893"/>
      <name val="Times New Roman"/>
      <family val="1"/>
    </font>
    <font>
      <b/>
      <i/>
      <sz val="14"/>
      <color theme="9" tint="-0.249977111117893"/>
      <name val="Times New Roman"/>
      <family val="1"/>
    </font>
    <font>
      <sz val="14"/>
      <color theme="9" tint="-0.499984740745262"/>
      <name val="Arial"/>
      <family val="2"/>
    </font>
    <font>
      <b/>
      <sz val="9"/>
      <color theme="9" tint="-0.249977111117893"/>
      <name val="Arial"/>
      <family val="2"/>
    </font>
    <font>
      <b/>
      <i/>
      <u/>
      <sz val="12"/>
      <color indexed="12"/>
      <name val="Arial"/>
      <family val="2"/>
    </font>
    <font>
      <b/>
      <sz val="12"/>
      <color theme="9" tint="-0.249977111117893"/>
      <name val="Arial"/>
      <family val="2"/>
    </font>
    <font>
      <b/>
      <sz val="12"/>
      <name val="Arial"/>
      <family val="2"/>
    </font>
    <font>
      <sz val="11"/>
      <name val="Arial"/>
      <family val="2"/>
    </font>
    <font>
      <i/>
      <sz val="9"/>
      <name val="Arial"/>
      <family val="2"/>
    </font>
    <font>
      <sz val="10"/>
      <color theme="9" tint="-0.249977111117893"/>
      <name val="Arial"/>
      <family val="2"/>
    </font>
    <font>
      <sz val="12"/>
      <name val="Arial"/>
      <family val="2"/>
    </font>
    <font>
      <sz val="12"/>
      <color theme="9" tint="-0.499984740745262"/>
      <name val="Times New Roman"/>
      <family val="1"/>
    </font>
    <font>
      <b/>
      <sz val="12"/>
      <color theme="9" tint="-0.499984740745262"/>
      <name val="Times New Roman"/>
      <family val="1"/>
    </font>
    <font>
      <b/>
      <i/>
      <sz val="14"/>
      <name val="Times New Roman"/>
      <family val="1"/>
    </font>
  </fonts>
  <fills count="6">
    <fill>
      <patternFill patternType="none"/>
    </fill>
    <fill>
      <patternFill patternType="gray125"/>
    </fill>
    <fill>
      <patternFill patternType="solid">
        <fgColor indexed="9"/>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5" tint="0.79998168889431442"/>
        <bgColor indexed="64"/>
      </patternFill>
    </fill>
  </fills>
  <borders count="27">
    <border>
      <left/>
      <right/>
      <top/>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8"/>
      </left>
      <right/>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s>
  <cellStyleXfs count="3">
    <xf numFmtId="0" fontId="0" fillId="0" borderId="0"/>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cellStyleXfs>
  <cellXfs count="230">
    <xf numFmtId="0" fontId="0" fillId="0" borderId="0" xfId="0"/>
    <xf numFmtId="0" fontId="1" fillId="0" borderId="0" xfId="0" applyFont="1" applyProtection="1"/>
    <xf numFmtId="0" fontId="2" fillId="0" borderId="0" xfId="0" applyFont="1" applyProtection="1"/>
    <xf numFmtId="0" fontId="3" fillId="0" borderId="0" xfId="0" applyFont="1" applyProtection="1"/>
    <xf numFmtId="0" fontId="4" fillId="0" borderId="0" xfId="0" applyFont="1" applyProtection="1"/>
    <xf numFmtId="0" fontId="1" fillId="0" borderId="0" xfId="0" applyFont="1" applyBorder="1" applyAlignment="1" applyProtection="1">
      <alignment vertical="top" wrapText="1"/>
    </xf>
    <xf numFmtId="0" fontId="0" fillId="0" borderId="0" xfId="0" applyProtection="1"/>
    <xf numFmtId="0" fontId="6" fillId="0" borderId="0" xfId="0" applyFont="1" applyFill="1" applyProtection="1"/>
    <xf numFmtId="0" fontId="5" fillId="0" borderId="0" xfId="0" applyFont="1" applyFill="1" applyBorder="1" applyAlignment="1" applyProtection="1">
      <alignment vertical="top" wrapText="1"/>
    </xf>
    <xf numFmtId="0" fontId="8" fillId="0" borderId="0" xfId="0" applyFont="1" applyFill="1" applyBorder="1" applyAlignment="1" applyProtection="1">
      <alignment horizontal="right" vertical="top"/>
    </xf>
    <xf numFmtId="0" fontId="10" fillId="0" borderId="0" xfId="0" applyFont="1" applyFill="1" applyBorder="1" applyAlignment="1" applyProtection="1">
      <alignment horizontal="left" vertical="top" wrapText="1"/>
    </xf>
    <xf numFmtId="0" fontId="7" fillId="0" borderId="0" xfId="0" applyFont="1" applyBorder="1" applyAlignment="1" applyProtection="1">
      <alignment horizontal="left" vertical="top" wrapText="1"/>
    </xf>
    <xf numFmtId="0" fontId="1" fillId="0" borderId="0" xfId="0" applyFont="1" applyBorder="1" applyProtection="1"/>
    <xf numFmtId="0" fontId="0" fillId="0" borderId="0" xfId="0" applyAlignment="1" applyProtection="1">
      <alignment horizontal="left" vertical="top" wrapText="1"/>
    </xf>
    <xf numFmtId="0" fontId="10" fillId="0" borderId="0" xfId="0" applyFont="1" applyBorder="1" applyAlignment="1" applyProtection="1">
      <alignment horizontal="right"/>
    </xf>
    <xf numFmtId="0" fontId="0" fillId="0" borderId="0" xfId="0" applyAlignment="1" applyProtection="1"/>
    <xf numFmtId="0" fontId="1" fillId="0" borderId="0" xfId="0" applyFont="1" applyBorder="1" applyAlignment="1" applyProtection="1"/>
    <xf numFmtId="0" fontId="9" fillId="0" borderId="0" xfId="0" applyFont="1" applyBorder="1" applyAlignment="1" applyProtection="1">
      <alignment horizontal="right"/>
    </xf>
    <xf numFmtId="0" fontId="5" fillId="0" borderId="0" xfId="0" applyFont="1" applyBorder="1" applyAlignment="1" applyProtection="1">
      <alignment horizontal="right"/>
    </xf>
    <xf numFmtId="0" fontId="12" fillId="0" borderId="0" xfId="0" applyFont="1" applyBorder="1" applyAlignment="1" applyProtection="1">
      <alignment horizontal="center"/>
    </xf>
    <xf numFmtId="0" fontId="3" fillId="0" borderId="0" xfId="0" applyFont="1" applyBorder="1" applyAlignment="1" applyProtection="1">
      <alignment horizontal="left" vertical="center"/>
    </xf>
    <xf numFmtId="0" fontId="3" fillId="0" borderId="0" xfId="0" applyFont="1" applyBorder="1" applyAlignment="1" applyProtection="1">
      <alignment vertical="center"/>
    </xf>
    <xf numFmtId="0" fontId="3" fillId="0" borderId="0" xfId="0" applyFont="1" applyBorder="1" applyProtection="1"/>
    <xf numFmtId="0" fontId="15" fillId="0" borderId="0" xfId="0" applyFont="1" applyFill="1" applyBorder="1" applyAlignment="1" applyProtection="1">
      <alignment horizontal="right"/>
    </xf>
    <xf numFmtId="0" fontId="2" fillId="0" borderId="0" xfId="0" applyFont="1" applyBorder="1" applyAlignment="1" applyProtection="1">
      <alignment horizontal="right" vertical="center"/>
    </xf>
    <xf numFmtId="0" fontId="10" fillId="0" borderId="0" xfId="0" applyFont="1" applyFill="1" applyBorder="1" applyAlignment="1" applyProtection="1">
      <alignment horizontal="right"/>
    </xf>
    <xf numFmtId="0" fontId="10" fillId="0" borderId="1" xfId="0" applyFont="1" applyBorder="1" applyProtection="1"/>
    <xf numFmtId="0" fontId="18" fillId="0" borderId="0" xfId="0" applyFont="1" applyProtection="1"/>
    <xf numFmtId="0" fontId="10" fillId="0" borderId="0" xfId="0" applyFont="1" applyFill="1" applyBorder="1" applyAlignment="1" applyProtection="1">
      <alignment horizontal="right" vertical="center"/>
    </xf>
    <xf numFmtId="0" fontId="8" fillId="0" borderId="0" xfId="0" applyFont="1" applyBorder="1" applyAlignment="1" applyProtection="1">
      <alignment horizontal="center" vertical="center"/>
    </xf>
    <xf numFmtId="0" fontId="14" fillId="0" borderId="0" xfId="0" applyFont="1" applyBorder="1" applyAlignment="1" applyProtection="1">
      <alignment vertical="top" wrapText="1"/>
    </xf>
    <xf numFmtId="0" fontId="14" fillId="0" borderId="0" xfId="0" applyFont="1" applyBorder="1" applyAlignment="1" applyProtection="1">
      <alignment horizontal="left" vertical="top" wrapText="1"/>
    </xf>
    <xf numFmtId="0" fontId="2" fillId="0" borderId="0" xfId="0" applyFont="1" applyBorder="1" applyAlignment="1" applyProtection="1">
      <alignment vertical="center"/>
    </xf>
    <xf numFmtId="0" fontId="13" fillId="0" borderId="0" xfId="0" applyFont="1" applyAlignment="1" applyProtection="1">
      <alignment horizontal="center" wrapText="1"/>
    </xf>
    <xf numFmtId="0" fontId="4" fillId="0" borderId="0" xfId="0" applyFont="1" applyAlignment="1" applyProtection="1">
      <alignment horizontal="center" wrapText="1"/>
    </xf>
    <xf numFmtId="0" fontId="2" fillId="0" borderId="0" xfId="0" applyFont="1" applyAlignment="1" applyProtection="1">
      <alignment horizontal="right"/>
    </xf>
    <xf numFmtId="0" fontId="10" fillId="0" borderId="0" xfId="0" applyFont="1" applyBorder="1" applyAlignment="1" applyProtection="1">
      <alignment horizontal="left"/>
    </xf>
    <xf numFmtId="0" fontId="1" fillId="0" borderId="0" xfId="0" applyFont="1" applyBorder="1" applyAlignment="1" applyProtection="1">
      <alignment horizontal="left"/>
    </xf>
    <xf numFmtId="0" fontId="10" fillId="0" borderId="0" xfId="0" applyFont="1" applyBorder="1" applyAlignment="1" applyProtection="1">
      <alignment horizontal="right" vertical="center"/>
    </xf>
    <xf numFmtId="165" fontId="1" fillId="0" borderId="0" xfId="0" applyNumberFormat="1" applyFont="1" applyAlignment="1" applyProtection="1"/>
    <xf numFmtId="0" fontId="11" fillId="0" borderId="0" xfId="0" applyFont="1" applyAlignment="1" applyProtection="1">
      <alignment horizontal="left"/>
    </xf>
    <xf numFmtId="0" fontId="21" fillId="0" borderId="0" xfId="1" applyBorder="1" applyAlignment="1" applyProtection="1"/>
    <xf numFmtId="0" fontId="21" fillId="0" borderId="0" xfId="1" applyBorder="1" applyAlignment="1" applyProtection="1">
      <alignment vertical="top" wrapText="1"/>
    </xf>
    <xf numFmtId="0" fontId="11" fillId="2" borderId="6" xfId="0" applyFont="1" applyFill="1" applyBorder="1" applyAlignment="1" applyProtection="1">
      <alignment vertical="center"/>
    </xf>
    <xf numFmtId="0" fontId="8" fillId="2" borderId="6" xfId="0" applyFont="1" applyFill="1" applyBorder="1" applyAlignment="1" applyProtection="1">
      <alignment vertical="center"/>
    </xf>
    <xf numFmtId="0" fontId="21" fillId="0" borderId="0" xfId="1" applyFont="1" applyAlignment="1" applyProtection="1"/>
    <xf numFmtId="0" fontId="24" fillId="0" borderId="7" xfId="0" applyFont="1" applyBorder="1" applyAlignment="1" applyProtection="1">
      <alignment horizontal="right"/>
    </xf>
    <xf numFmtId="0" fontId="24" fillId="0" borderId="8" xfId="0" applyFont="1" applyBorder="1" applyAlignment="1" applyProtection="1">
      <alignment horizontal="right"/>
    </xf>
    <xf numFmtId="0" fontId="15" fillId="0" borderId="0" xfId="0" applyFont="1" applyFill="1" applyBorder="1" applyAlignment="1" applyProtection="1"/>
    <xf numFmtId="0" fontId="3" fillId="0" borderId="0" xfId="0" applyFont="1" applyAlignment="1" applyProtection="1"/>
    <xf numFmtId="0" fontId="1" fillId="0" borderId="0" xfId="0" applyFont="1" applyAlignment="1" applyProtection="1"/>
    <xf numFmtId="0" fontId="2" fillId="0" borderId="0" xfId="0" applyFont="1" applyAlignment="1" applyProtection="1"/>
    <xf numFmtId="0" fontId="4" fillId="0" borderId="0" xfId="0" applyFont="1" applyAlignment="1" applyProtection="1"/>
    <xf numFmtId="0" fontId="1" fillId="0" borderId="0" xfId="0" applyFont="1" applyFill="1" applyAlignment="1" applyProtection="1"/>
    <xf numFmtId="0" fontId="21" fillId="0" borderId="0" xfId="2" applyAlignment="1" applyProtection="1"/>
    <xf numFmtId="0" fontId="0" fillId="0" borderId="0" xfId="0" applyFill="1" applyAlignment="1" applyProtection="1"/>
    <xf numFmtId="0" fontId="3" fillId="0" borderId="0" xfId="0" applyFont="1" applyFill="1" applyBorder="1" applyAlignment="1" applyProtection="1">
      <alignment horizontal="left" vertical="center"/>
    </xf>
    <xf numFmtId="0" fontId="1" fillId="0" borderId="0" xfId="0" applyFont="1" applyFill="1" applyBorder="1" applyAlignment="1" applyProtection="1"/>
    <xf numFmtId="0" fontId="4" fillId="0" borderId="0" xfId="0" applyFont="1" applyAlignment="1" applyProtection="1">
      <alignment horizontal="left"/>
    </xf>
    <xf numFmtId="164" fontId="1" fillId="2" borderId="5" xfId="0" applyNumberFormat="1" applyFont="1" applyFill="1" applyBorder="1" applyAlignment="1" applyProtection="1">
      <alignment vertical="top" wrapText="1"/>
    </xf>
    <xf numFmtId="0" fontId="3" fillId="0" borderId="0" xfId="0" applyFont="1" applyBorder="1" applyAlignment="1" applyProtection="1">
      <alignment horizontal="right" vertical="top"/>
    </xf>
    <xf numFmtId="0" fontId="24" fillId="0" borderId="0" xfId="0" applyFont="1" applyFill="1" applyBorder="1" applyAlignment="1" applyProtection="1">
      <alignment horizontal="right"/>
    </xf>
    <xf numFmtId="0" fontId="8" fillId="0" borderId="0" xfId="0" applyFont="1" applyFill="1" applyBorder="1" applyAlignment="1" applyProtection="1">
      <alignment horizontal="center" vertical="center"/>
    </xf>
    <xf numFmtId="49" fontId="16" fillId="0" borderId="0" xfId="0" applyNumberFormat="1" applyFont="1" applyFill="1" applyBorder="1" applyAlignment="1" applyProtection="1"/>
    <xf numFmtId="165" fontId="10" fillId="0" borderId="0" xfId="0" applyNumberFormat="1" applyFont="1" applyFill="1" applyBorder="1" applyAlignment="1" applyProtection="1">
      <alignment vertical="center"/>
    </xf>
    <xf numFmtId="166" fontId="10" fillId="0" borderId="0" xfId="0" applyNumberFormat="1" applyFont="1" applyFill="1" applyBorder="1" applyAlignment="1" applyProtection="1">
      <alignment vertical="center"/>
    </xf>
    <xf numFmtId="0" fontId="1" fillId="0" borderId="0" xfId="0" applyFont="1" applyAlignment="1" applyProtection="1">
      <alignment horizontal="left"/>
    </xf>
    <xf numFmtId="164" fontId="1" fillId="3" borderId="5" xfId="0" applyNumberFormat="1" applyFont="1" applyFill="1" applyBorder="1" applyAlignment="1" applyProtection="1">
      <alignment vertical="top" wrapText="1"/>
      <protection locked="0"/>
    </xf>
    <xf numFmtId="0" fontId="1" fillId="0" borderId="5" xfId="0" applyFont="1" applyFill="1" applyBorder="1" applyAlignment="1" applyProtection="1">
      <alignment horizontal="left" vertical="top" wrapText="1"/>
    </xf>
    <xf numFmtId="49" fontId="16" fillId="3" borderId="9" xfId="0" applyNumberFormat="1" applyFont="1" applyFill="1" applyBorder="1" applyAlignment="1" applyProtection="1">
      <protection locked="0"/>
    </xf>
    <xf numFmtId="49" fontId="16" fillId="3" borderId="16" xfId="0" applyNumberFormat="1" applyFont="1" applyFill="1" applyBorder="1" applyAlignment="1" applyProtection="1"/>
    <xf numFmtId="49" fontId="16" fillId="3" borderId="10" xfId="0" applyNumberFormat="1" applyFont="1" applyFill="1" applyBorder="1" applyAlignment="1" applyProtection="1">
      <protection locked="0"/>
    </xf>
    <xf numFmtId="49" fontId="16" fillId="3" borderId="17" xfId="0" applyNumberFormat="1" applyFont="1" applyFill="1" applyBorder="1" applyAlignment="1" applyProtection="1"/>
    <xf numFmtId="0" fontId="27" fillId="0" borderId="0" xfId="0" applyFont="1" applyAlignment="1" applyProtection="1">
      <alignment horizontal="right"/>
    </xf>
    <xf numFmtId="0" fontId="28" fillId="0" borderId="0" xfId="0" applyFont="1" applyBorder="1" applyAlignment="1" applyProtection="1"/>
    <xf numFmtId="0" fontId="10" fillId="3" borderId="2" xfId="0" applyFont="1" applyFill="1" applyBorder="1" applyAlignment="1" applyProtection="1">
      <alignment horizontal="center"/>
      <protection locked="0"/>
    </xf>
    <xf numFmtId="0" fontId="10" fillId="3" borderId="3" xfId="0" applyFont="1" applyFill="1" applyBorder="1" applyAlignment="1" applyProtection="1">
      <alignment horizontal="center"/>
      <protection locked="0"/>
    </xf>
    <xf numFmtId="0" fontId="10" fillId="3" borderId="4" xfId="0" applyFont="1" applyFill="1" applyBorder="1" applyAlignment="1" applyProtection="1">
      <alignment horizontal="center"/>
      <protection locked="0"/>
    </xf>
    <xf numFmtId="0" fontId="29" fillId="0" borderId="0" xfId="0" applyFont="1" applyBorder="1" applyAlignment="1" applyProtection="1">
      <alignment horizontal="right"/>
    </xf>
    <xf numFmtId="0" fontId="10" fillId="3" borderId="11" xfId="0" applyFont="1" applyFill="1" applyBorder="1" applyAlignment="1" applyProtection="1">
      <alignment horizontal="center"/>
      <protection locked="0"/>
    </xf>
    <xf numFmtId="0" fontId="4" fillId="4" borderId="0" xfId="0" applyFont="1" applyFill="1" applyBorder="1" applyAlignment="1" applyProtection="1">
      <alignment horizontal="left" vertical="top"/>
    </xf>
    <xf numFmtId="0" fontId="23" fillId="4" borderId="0" xfId="0" applyFont="1" applyFill="1" applyAlignment="1" applyProtection="1">
      <alignment horizontal="left" vertical="top" wrapText="1"/>
    </xf>
    <xf numFmtId="0" fontId="1" fillId="4" borderId="0" xfId="0" applyFont="1" applyFill="1" applyAlignment="1" applyProtection="1"/>
    <xf numFmtId="0" fontId="4" fillId="4" borderId="0" xfId="0" applyFont="1" applyFill="1" applyBorder="1" applyAlignment="1" applyProtection="1">
      <alignment horizontal="left" vertical="center"/>
    </xf>
    <xf numFmtId="0" fontId="26" fillId="0" borderId="0" xfId="0" applyFont="1" applyBorder="1" applyAlignment="1" applyProtection="1">
      <alignment horizontal="left" vertical="center"/>
    </xf>
    <xf numFmtId="0" fontId="10" fillId="5" borderId="11" xfId="0" applyFont="1" applyFill="1" applyBorder="1" applyAlignment="1" applyProtection="1">
      <alignment horizontal="center"/>
      <protection locked="0"/>
    </xf>
    <xf numFmtId="0" fontId="30" fillId="0" borderId="0" xfId="0" applyFont="1" applyBorder="1" applyAlignment="1" applyProtection="1">
      <alignment vertical="center"/>
    </xf>
    <xf numFmtId="0" fontId="31" fillId="0" borderId="0" xfId="0" applyFont="1" applyAlignment="1" applyProtection="1"/>
    <xf numFmtId="0" fontId="21" fillId="0" borderId="0" xfId="1" applyFont="1" applyAlignment="1" applyProtection="1">
      <alignment horizontal="center" vertical="center"/>
    </xf>
    <xf numFmtId="0" fontId="21" fillId="0" borderId="0" xfId="1" applyAlignment="1" applyProtection="1">
      <alignment horizontal="center" vertical="center"/>
    </xf>
    <xf numFmtId="0" fontId="2" fillId="0" borderId="0" xfId="0" applyFont="1" applyFill="1" applyBorder="1" applyAlignment="1" applyProtection="1">
      <alignment horizontal="left"/>
    </xf>
    <xf numFmtId="0" fontId="0" fillId="0" borderId="0" xfId="0" applyFill="1" applyBorder="1" applyAlignment="1" applyProtection="1">
      <alignment horizontal="left"/>
    </xf>
    <xf numFmtId="0" fontId="4" fillId="0" borderId="0" xfId="0" applyFont="1" applyFill="1" applyBorder="1" applyAlignment="1" applyProtection="1"/>
    <xf numFmtId="0" fontId="20" fillId="0" borderId="0" xfId="0" applyFont="1" applyAlignment="1" applyProtection="1"/>
    <xf numFmtId="0" fontId="21" fillId="0" borderId="0" xfId="1" applyFill="1" applyBorder="1" applyAlignment="1" applyProtection="1"/>
    <xf numFmtId="0" fontId="21" fillId="0" borderId="0" xfId="1" applyAlignment="1" applyProtection="1"/>
    <xf numFmtId="0" fontId="26" fillId="0" borderId="0" xfId="0" applyFont="1" applyBorder="1" applyAlignment="1" applyProtection="1"/>
    <xf numFmtId="0" fontId="1" fillId="0" borderId="0" xfId="0" applyFont="1" applyFill="1" applyBorder="1" applyAlignment="1" applyProtection="1">
      <alignment vertical="top" wrapText="1"/>
    </xf>
    <xf numFmtId="0" fontId="18" fillId="0" borderId="0" xfId="0" applyFont="1" applyAlignment="1" applyProtection="1">
      <alignment vertical="top" wrapText="1"/>
    </xf>
    <xf numFmtId="0" fontId="11" fillId="0" borderId="0" xfId="0" applyFont="1" applyBorder="1" applyAlignment="1" applyProtection="1">
      <alignment horizontal="right" vertical="center"/>
    </xf>
    <xf numFmtId="0" fontId="32" fillId="0" borderId="0" xfId="0" applyFont="1" applyAlignment="1" applyProtection="1">
      <alignment horizontal="left"/>
    </xf>
    <xf numFmtId="0" fontId="33" fillId="0" borderId="0" xfId="1" applyFont="1" applyAlignment="1" applyProtection="1">
      <alignment horizontal="left"/>
    </xf>
    <xf numFmtId="0" fontId="34" fillId="0" borderId="0" xfId="0" applyFont="1" applyAlignment="1" applyProtection="1">
      <alignment horizontal="left"/>
    </xf>
    <xf numFmtId="0" fontId="4" fillId="0" borderId="0" xfId="0" applyFont="1" applyFill="1" applyBorder="1" applyAlignment="1" applyProtection="1">
      <alignment horizontal="left"/>
    </xf>
    <xf numFmtId="0" fontId="33" fillId="0" borderId="0" xfId="1" applyFont="1" applyAlignment="1" applyProtection="1"/>
    <xf numFmtId="0" fontId="1" fillId="0" borderId="0" xfId="0" applyFont="1" applyFill="1" applyBorder="1" applyAlignment="1" applyProtection="1">
      <protection locked="0"/>
    </xf>
    <xf numFmtId="0" fontId="4" fillId="0" borderId="0" xfId="0" applyFont="1" applyAlignment="1" applyProtection="1">
      <alignment horizontal="right"/>
    </xf>
    <xf numFmtId="0" fontId="1" fillId="0" borderId="5" xfId="0" applyFont="1" applyFill="1" applyBorder="1" applyAlignment="1" applyProtection="1"/>
    <xf numFmtId="0" fontId="3" fillId="0" borderId="0" xfId="0" applyFont="1" applyAlignment="1" applyProtection="1">
      <alignment horizontal="right" vertical="top"/>
    </xf>
    <xf numFmtId="0" fontId="38" fillId="0" borderId="0" xfId="0" applyFont="1" applyBorder="1" applyAlignment="1" applyProtection="1"/>
    <xf numFmtId="0" fontId="29" fillId="0" borderId="0" xfId="0" applyFont="1" applyAlignment="1">
      <alignment vertical="top" wrapText="1"/>
    </xf>
    <xf numFmtId="0" fontId="26" fillId="0" borderId="0" xfId="0" applyFont="1" applyBorder="1" applyAlignment="1" applyProtection="1"/>
    <xf numFmtId="0" fontId="29" fillId="0" borderId="0" xfId="0" applyFont="1" applyBorder="1" applyAlignment="1">
      <alignment vertical="top" wrapText="1"/>
    </xf>
    <xf numFmtId="0" fontId="10" fillId="0" borderId="0" xfId="0" applyFont="1" applyBorder="1" applyAlignment="1">
      <alignment vertical="top"/>
    </xf>
    <xf numFmtId="0" fontId="29" fillId="0" borderId="0" xfId="0" applyFont="1" applyBorder="1" applyAlignment="1" applyProtection="1">
      <alignment wrapText="1"/>
    </xf>
    <xf numFmtId="0" fontId="29" fillId="0" borderId="0" xfId="0" applyFont="1" applyAlignment="1" applyProtection="1">
      <alignment wrapText="1"/>
    </xf>
    <xf numFmtId="0" fontId="8" fillId="0" borderId="26" xfId="0" applyFont="1" applyFill="1" applyBorder="1" applyAlignment="1" applyProtection="1">
      <alignment horizontal="center"/>
      <protection locked="0"/>
    </xf>
    <xf numFmtId="0" fontId="4" fillId="0" borderId="0" xfId="0" applyFont="1" applyFill="1" applyBorder="1" applyAlignment="1" applyProtection="1">
      <alignment horizontal="right" vertical="top"/>
    </xf>
    <xf numFmtId="0" fontId="1" fillId="0" borderId="0" xfId="0" applyFont="1" applyFill="1" applyBorder="1" applyAlignment="1" applyProtection="1">
      <alignment horizontal="left" vertical="top" wrapText="1"/>
    </xf>
    <xf numFmtId="0" fontId="39" fillId="0" borderId="0" xfId="0" applyFont="1" applyAlignment="1" applyProtection="1">
      <alignment horizontal="left" vertical="top" wrapText="1"/>
    </xf>
    <xf numFmtId="0" fontId="4" fillId="3" borderId="5" xfId="0" applyFont="1" applyFill="1" applyBorder="1" applyAlignment="1" applyProtection="1">
      <alignment horizontal="center"/>
      <protection locked="0"/>
    </xf>
    <xf numFmtId="0" fontId="39" fillId="0" borderId="0" xfId="0" applyFont="1" applyProtection="1"/>
    <xf numFmtId="0" fontId="20" fillId="0" borderId="0" xfId="0" applyFont="1" applyBorder="1" applyAlignment="1" applyProtection="1">
      <alignment horizontal="center" vertical="center"/>
    </xf>
    <xf numFmtId="0" fontId="35" fillId="0" borderId="0" xfId="0" applyFont="1" applyAlignment="1" applyProtection="1">
      <alignment horizontal="right"/>
    </xf>
    <xf numFmtId="0" fontId="0" fillId="0" borderId="0" xfId="0" applyFont="1" applyFill="1" applyBorder="1" applyAlignment="1" applyProtection="1">
      <alignment horizontal="right" vertical="center"/>
    </xf>
    <xf numFmtId="0" fontId="0" fillId="0" borderId="0" xfId="0" applyFont="1" applyFill="1" applyBorder="1" applyAlignment="1" applyProtection="1">
      <alignment horizontal="right"/>
    </xf>
    <xf numFmtId="0" fontId="0" fillId="0" borderId="0" xfId="0" applyAlignment="1" applyProtection="1">
      <alignment horizontal="right"/>
    </xf>
    <xf numFmtId="0" fontId="0" fillId="3" borderId="0" xfId="0" applyFill="1" applyAlignment="1" applyProtection="1">
      <alignment horizontal="left"/>
    </xf>
    <xf numFmtId="0" fontId="0" fillId="0" borderId="0" xfId="0" applyFill="1" applyAlignment="1" applyProtection="1">
      <alignment horizontal="left"/>
    </xf>
    <xf numFmtId="0" fontId="0" fillId="0" borderId="0" xfId="0" applyAlignment="1" applyProtection="1">
      <alignment horizontal="left"/>
    </xf>
    <xf numFmtId="0" fontId="0" fillId="3" borderId="0" xfId="0" applyFont="1" applyFill="1" applyAlignment="1" applyProtection="1">
      <alignment horizontal="left" vertical="center"/>
    </xf>
    <xf numFmtId="0" fontId="0" fillId="0" borderId="0" xfId="0" applyFont="1" applyAlignment="1" applyProtection="1">
      <alignment horizontal="left"/>
    </xf>
    <xf numFmtId="0" fontId="20" fillId="0" borderId="0" xfId="0" applyFont="1" applyFill="1" applyAlignment="1" applyProtection="1">
      <alignment horizontal="left" vertical="center"/>
    </xf>
    <xf numFmtId="0" fontId="20" fillId="0" borderId="0" xfId="0" applyFont="1" applyAlignment="1" applyProtection="1">
      <alignment horizontal="left"/>
    </xf>
    <xf numFmtId="0" fontId="19" fillId="0" borderId="0" xfId="0" applyFont="1" applyProtection="1"/>
    <xf numFmtId="0" fontId="0" fillId="3" borderId="0" xfId="0" applyFill="1" applyAlignment="1" applyProtection="1">
      <alignment horizontal="center" vertical="center"/>
    </xf>
    <xf numFmtId="0" fontId="20" fillId="0" borderId="5" xfId="0" applyFont="1" applyBorder="1" applyAlignment="1" applyProtection="1">
      <alignment horizontal="center"/>
    </xf>
    <xf numFmtId="0" fontId="20" fillId="0" borderId="0" xfId="0" applyFont="1" applyProtection="1"/>
    <xf numFmtId="0" fontId="16" fillId="3" borderId="5" xfId="0" applyFont="1" applyFill="1" applyBorder="1" applyProtection="1"/>
    <xf numFmtId="0" fontId="25" fillId="0" borderId="0" xfId="0" applyFont="1" applyProtection="1"/>
    <xf numFmtId="0" fontId="37" fillId="0" borderId="0" xfId="0" applyFont="1" applyProtection="1"/>
    <xf numFmtId="0" fontId="24" fillId="3" borderId="5" xfId="0" applyFont="1" applyFill="1" applyBorder="1" applyAlignment="1" applyProtection="1">
      <alignment horizontal="center"/>
    </xf>
    <xf numFmtId="0" fontId="20" fillId="0" borderId="26" xfId="0" applyFont="1" applyFill="1" applyBorder="1" applyAlignment="1" applyProtection="1">
      <alignment horizontal="center"/>
    </xf>
    <xf numFmtId="0" fontId="16" fillId="3" borderId="5" xfId="0" applyFont="1" applyFill="1" applyBorder="1" applyAlignment="1" applyProtection="1">
      <alignment horizontal="center"/>
    </xf>
    <xf numFmtId="0" fontId="3" fillId="0" borderId="0" xfId="0" applyFont="1" applyBorder="1" applyAlignment="1" applyProtection="1">
      <alignment horizontal="right" vertical="center"/>
    </xf>
    <xf numFmtId="0" fontId="3" fillId="0" borderId="0" xfId="0" applyFont="1" applyAlignment="1" applyProtection="1">
      <alignment horizontal="right"/>
    </xf>
    <xf numFmtId="0" fontId="4" fillId="0" borderId="0" xfId="0" applyFont="1" applyBorder="1" applyAlignment="1" applyProtection="1"/>
    <xf numFmtId="0" fontId="1" fillId="0" borderId="0" xfId="0" applyFont="1" applyBorder="1" applyAlignment="1" applyProtection="1">
      <alignment horizontal="left" vertical="top" wrapText="1"/>
    </xf>
    <xf numFmtId="0" fontId="40" fillId="0" borderId="0" xfId="0" applyFont="1" applyBorder="1" applyAlignment="1" applyProtection="1">
      <alignment horizontal="left" vertical="top" wrapText="1"/>
    </xf>
    <xf numFmtId="0" fontId="26" fillId="0" borderId="0" xfId="0" applyFont="1" applyAlignment="1" applyProtection="1">
      <alignment horizontal="right"/>
    </xf>
    <xf numFmtId="0" fontId="4" fillId="0" borderId="0" xfId="0" applyFont="1" applyFill="1" applyBorder="1" applyAlignment="1" applyProtection="1">
      <alignment horizontal="right" vertical="top" wrapText="1"/>
    </xf>
    <xf numFmtId="0" fontId="4" fillId="0" borderId="5" xfId="0" applyFont="1" applyBorder="1" applyAlignment="1" applyProtection="1">
      <alignment horizontal="center"/>
    </xf>
    <xf numFmtId="0" fontId="4" fillId="0" borderId="5" xfId="0" applyFont="1" applyBorder="1" applyAlignment="1" applyProtection="1">
      <alignment horizontal="center" vertical="top" wrapText="1"/>
    </xf>
    <xf numFmtId="0" fontId="1" fillId="0" borderId="5" xfId="0" applyFont="1" applyBorder="1" applyAlignment="1" applyProtection="1"/>
    <xf numFmtId="0" fontId="3" fillId="0" borderId="5" xfId="0" applyFont="1" applyBorder="1" applyAlignment="1" applyProtection="1">
      <alignment horizontal="center" vertical="center"/>
    </xf>
    <xf numFmtId="0" fontId="1" fillId="0" borderId="5" xfId="0" applyFont="1" applyBorder="1" applyAlignment="1" applyProtection="1">
      <alignment horizontal="left" vertical="top" wrapText="1"/>
    </xf>
    <xf numFmtId="0" fontId="10" fillId="0" borderId="0" xfId="0" applyFont="1" applyFill="1" applyBorder="1" applyAlignment="1" applyProtection="1">
      <alignment horizontal="center"/>
      <protection locked="0"/>
    </xf>
    <xf numFmtId="0" fontId="20" fillId="0" borderId="0" xfId="0" applyFont="1" applyBorder="1" applyAlignment="1" applyProtection="1">
      <alignment wrapText="1"/>
    </xf>
    <xf numFmtId="0" fontId="16" fillId="0" borderId="0" xfId="0" applyFont="1" applyBorder="1" applyAlignment="1" applyProtection="1">
      <alignment wrapText="1"/>
    </xf>
    <xf numFmtId="0" fontId="0" fillId="0" borderId="0" xfId="0" applyAlignment="1" applyProtection="1">
      <alignment horizontal="right" vertical="top"/>
    </xf>
    <xf numFmtId="0" fontId="4" fillId="3" borderId="11" xfId="0" applyFont="1" applyFill="1" applyBorder="1" applyAlignment="1" applyProtection="1">
      <alignment horizontal="center"/>
      <protection locked="0"/>
    </xf>
    <xf numFmtId="0" fontId="10" fillId="3" borderId="5" xfId="0" applyFont="1" applyFill="1" applyBorder="1" applyAlignment="1" applyProtection="1">
      <alignment horizontal="center" vertical="top"/>
      <protection locked="0"/>
    </xf>
    <xf numFmtId="0" fontId="3" fillId="3" borderId="5" xfId="0" applyFont="1" applyFill="1" applyBorder="1" applyAlignment="1" applyProtection="1">
      <alignment horizontal="center" vertical="top"/>
      <protection locked="0"/>
    </xf>
    <xf numFmtId="0" fontId="1" fillId="0" borderId="11" xfId="0" applyFont="1" applyFill="1" applyBorder="1" applyAlignment="1" applyProtection="1">
      <alignment horizontal="center"/>
      <protection locked="0"/>
    </xf>
    <xf numFmtId="0" fontId="29" fillId="0" borderId="15" xfId="0" applyFont="1" applyBorder="1" applyAlignment="1" applyProtection="1">
      <alignment wrapText="1"/>
    </xf>
    <xf numFmtId="0" fontId="29" fillId="0" borderId="0" xfId="0" applyFont="1" applyAlignment="1" applyProtection="1">
      <alignment wrapText="1"/>
    </xf>
    <xf numFmtId="0" fontId="29" fillId="0" borderId="0" xfId="0" applyFont="1" applyBorder="1" applyAlignment="1" applyProtection="1">
      <alignment wrapText="1"/>
    </xf>
    <xf numFmtId="0" fontId="3" fillId="0" borderId="0" xfId="0" applyFont="1" applyBorder="1" applyAlignment="1" applyProtection="1">
      <alignment horizontal="left" vertical="top" wrapText="1"/>
    </xf>
    <xf numFmtId="0" fontId="4" fillId="4" borderId="0" xfId="0" applyFont="1" applyFill="1" applyAlignment="1" applyProtection="1">
      <alignment horizontal="center" wrapText="1"/>
    </xf>
    <xf numFmtId="0" fontId="3" fillId="3" borderId="5" xfId="0" applyFont="1" applyFill="1" applyBorder="1" applyAlignment="1" applyProtection="1">
      <alignment horizontal="left" vertical="top" wrapText="1"/>
      <protection locked="0"/>
    </xf>
    <xf numFmtId="0" fontId="18" fillId="0" borderId="0" xfId="0" applyFont="1" applyFill="1" applyBorder="1" applyAlignment="1" applyProtection="1">
      <alignment vertical="top" wrapText="1"/>
    </xf>
    <xf numFmtId="0" fontId="18" fillId="0" borderId="0" xfId="0" applyFont="1" applyBorder="1" applyAlignment="1" applyProtection="1">
      <alignment vertical="top" wrapText="1"/>
    </xf>
    <xf numFmtId="0" fontId="18" fillId="0" borderId="0" xfId="0" applyFont="1" applyAlignment="1" applyProtection="1">
      <alignment vertical="top" wrapText="1"/>
    </xf>
    <xf numFmtId="0" fontId="21" fillId="3" borderId="5" xfId="1" applyFill="1" applyBorder="1" applyAlignment="1" applyProtection="1">
      <alignment vertical="center"/>
      <protection locked="0"/>
    </xf>
    <xf numFmtId="0" fontId="1" fillId="3" borderId="5" xfId="0" applyFont="1" applyFill="1" applyBorder="1" applyAlignment="1" applyProtection="1">
      <alignment vertical="center"/>
      <protection locked="0"/>
    </xf>
    <xf numFmtId="0" fontId="1" fillId="3" borderId="5" xfId="0" applyFont="1" applyFill="1" applyBorder="1" applyAlignment="1" applyProtection="1">
      <protection locked="0"/>
    </xf>
    <xf numFmtId="0" fontId="26" fillId="0" borderId="0" xfId="0" applyFont="1" applyBorder="1" applyAlignment="1" applyProtection="1"/>
    <xf numFmtId="0" fontId="11" fillId="0" borderId="0" xfId="0" applyFont="1" applyBorder="1" applyAlignment="1" applyProtection="1">
      <alignment horizontal="right" vertical="center"/>
    </xf>
    <xf numFmtId="0" fontId="17" fillId="0" borderId="0" xfId="0" applyFont="1" applyBorder="1" applyAlignment="1" applyProtection="1">
      <alignment horizontal="right" vertical="center"/>
    </xf>
    <xf numFmtId="0" fontId="10" fillId="0" borderId="13" xfId="0" applyFont="1" applyBorder="1" applyAlignment="1" applyProtection="1">
      <alignment wrapText="1"/>
    </xf>
    <xf numFmtId="0" fontId="10" fillId="0" borderId="14" xfId="0" applyFont="1" applyBorder="1" applyAlignment="1" applyProtection="1">
      <alignment wrapText="1"/>
    </xf>
    <xf numFmtId="0" fontId="10" fillId="3" borderId="19" xfId="0" applyFont="1" applyFill="1" applyBorder="1" applyAlignment="1" applyProtection="1">
      <alignment horizontal="left" vertical="center"/>
      <protection locked="0"/>
    </xf>
    <xf numFmtId="0" fontId="10" fillId="3" borderId="18" xfId="0" applyFont="1" applyFill="1" applyBorder="1" applyAlignment="1" applyProtection="1">
      <alignment horizontal="left" vertical="center"/>
      <protection locked="0"/>
    </xf>
    <xf numFmtId="0" fontId="10" fillId="3" borderId="22" xfId="0" applyFont="1" applyFill="1" applyBorder="1" applyAlignment="1" applyProtection="1">
      <alignment horizontal="left" vertical="center"/>
      <protection locked="0"/>
    </xf>
    <xf numFmtId="0" fontId="10" fillId="3" borderId="20" xfId="0" applyFont="1" applyFill="1" applyBorder="1" applyAlignment="1" applyProtection="1">
      <alignment horizontal="left" vertical="center"/>
      <protection locked="0"/>
    </xf>
    <xf numFmtId="0" fontId="10" fillId="3" borderId="21" xfId="0" applyFont="1" applyFill="1" applyBorder="1" applyAlignment="1" applyProtection="1">
      <alignment horizontal="left" vertical="center"/>
      <protection locked="0"/>
    </xf>
    <xf numFmtId="0" fontId="10" fillId="3" borderId="23" xfId="0" applyFont="1" applyFill="1" applyBorder="1" applyAlignment="1" applyProtection="1">
      <alignment horizontal="left" vertical="center"/>
      <protection locked="0"/>
    </xf>
    <xf numFmtId="0" fontId="11" fillId="0" borderId="12" xfId="0" applyFont="1" applyBorder="1" applyAlignment="1" applyProtection="1">
      <alignment horizontal="right" vertical="center"/>
    </xf>
    <xf numFmtId="0" fontId="22" fillId="0" borderId="0" xfId="0" applyFont="1" applyBorder="1" applyAlignment="1" applyProtection="1">
      <alignment horizontal="right" vertical="center"/>
    </xf>
    <xf numFmtId="0" fontId="22" fillId="0" borderId="12" xfId="0" applyFont="1" applyBorder="1" applyAlignment="1" applyProtection="1">
      <alignment horizontal="right" vertical="center"/>
    </xf>
    <xf numFmtId="0" fontId="1" fillId="0" borderId="0" xfId="0" applyFont="1" applyFill="1" applyBorder="1" applyAlignment="1" applyProtection="1">
      <alignment vertical="top" wrapText="1"/>
    </xf>
    <xf numFmtId="0" fontId="1" fillId="3" borderId="9" xfId="0" applyFont="1" applyFill="1" applyBorder="1" applyAlignment="1" applyProtection="1">
      <protection locked="0"/>
    </xf>
    <xf numFmtId="0" fontId="1" fillId="3" borderId="24" xfId="0" applyFont="1" applyFill="1" applyBorder="1" applyAlignment="1" applyProtection="1">
      <protection locked="0"/>
    </xf>
    <xf numFmtId="0" fontId="1" fillId="3" borderId="25" xfId="0" applyFont="1" applyFill="1" applyBorder="1" applyAlignment="1" applyProtection="1">
      <protection locked="0"/>
    </xf>
    <xf numFmtId="0" fontId="10" fillId="3" borderId="19" xfId="0" applyFont="1" applyFill="1" applyBorder="1" applyAlignment="1" applyProtection="1">
      <alignment horizontal="left" vertical="top" wrapText="1"/>
      <protection locked="0"/>
    </xf>
    <xf numFmtId="0" fontId="10" fillId="3" borderId="18" xfId="0" applyFont="1" applyFill="1" applyBorder="1" applyAlignment="1" applyProtection="1">
      <alignment horizontal="left" vertical="top" wrapText="1"/>
      <protection locked="0"/>
    </xf>
    <xf numFmtId="0" fontId="10" fillId="3" borderId="22" xfId="0" applyFont="1" applyFill="1" applyBorder="1" applyAlignment="1" applyProtection="1">
      <alignment horizontal="left" vertical="top" wrapText="1"/>
      <protection locked="0"/>
    </xf>
    <xf numFmtId="0" fontId="10" fillId="3" borderId="20" xfId="0" applyFont="1" applyFill="1" applyBorder="1" applyAlignment="1" applyProtection="1">
      <alignment horizontal="left" vertical="top" wrapText="1"/>
      <protection locked="0"/>
    </xf>
    <xf numFmtId="0" fontId="10" fillId="3" borderId="21" xfId="0" applyFont="1" applyFill="1" applyBorder="1" applyAlignment="1" applyProtection="1">
      <alignment horizontal="left" vertical="top" wrapText="1"/>
      <protection locked="0"/>
    </xf>
    <xf numFmtId="0" fontId="10" fillId="3" borderId="23"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xf>
    <xf numFmtId="0" fontId="0" fillId="0" borderId="0" xfId="0" applyFill="1" applyBorder="1" applyAlignment="1" applyProtection="1">
      <alignment horizontal="left"/>
    </xf>
    <xf numFmtId="0" fontId="4" fillId="0" borderId="0" xfId="0" applyFont="1" applyFill="1" applyBorder="1" applyAlignment="1" applyProtection="1"/>
    <xf numFmtId="0" fontId="20" fillId="0" borderId="0" xfId="0" applyFont="1" applyAlignment="1" applyProtection="1"/>
    <xf numFmtId="0" fontId="21" fillId="0" borderId="0" xfId="1" applyFill="1" applyBorder="1" applyAlignment="1" applyProtection="1"/>
    <xf numFmtId="0" fontId="21" fillId="0" borderId="0" xfId="1" applyAlignment="1" applyProtection="1"/>
    <xf numFmtId="0" fontId="4" fillId="4" borderId="0" xfId="0" applyFont="1" applyFill="1" applyBorder="1" applyAlignment="1" applyProtection="1">
      <alignment horizontal="left" vertical="top" wrapText="1"/>
    </xf>
    <xf numFmtId="0" fontId="3" fillId="3" borderId="5" xfId="0" applyFont="1" applyFill="1" applyBorder="1" applyAlignment="1" applyProtection="1">
      <alignment horizontal="left" vertical="top"/>
      <protection locked="0"/>
    </xf>
    <xf numFmtId="0" fontId="40" fillId="0" borderId="0" xfId="0" applyFont="1" applyBorder="1" applyAlignment="1" applyProtection="1">
      <alignment horizontal="left" vertical="top" wrapText="1"/>
    </xf>
    <xf numFmtId="0" fontId="25" fillId="0" borderId="0" xfId="0" applyFont="1" applyAlignment="1" applyProtection="1">
      <alignment horizontal="left" vertical="top" wrapText="1"/>
    </xf>
    <xf numFmtId="0" fontId="35" fillId="3" borderId="0" xfId="0" applyFont="1" applyFill="1" applyAlignment="1" applyProtection="1">
      <alignment horizontal="center" vertical="center"/>
    </xf>
    <xf numFmtId="14" fontId="0" fillId="3" borderId="0" xfId="0" applyNumberFormat="1" applyFill="1" applyAlignment="1" applyProtection="1">
      <alignment horizontal="center" vertical="center"/>
    </xf>
    <xf numFmtId="0" fontId="0" fillId="3" borderId="0" xfId="0" applyFill="1" applyAlignment="1" applyProtection="1">
      <alignment horizontal="left" vertical="center"/>
    </xf>
    <xf numFmtId="0" fontId="20" fillId="0" borderId="5" xfId="0" applyFont="1" applyBorder="1" applyAlignment="1" applyProtection="1">
      <alignment horizontal="center"/>
    </xf>
    <xf numFmtId="0" fontId="16" fillId="3" borderId="5" xfId="0" applyFont="1" applyFill="1" applyBorder="1" applyAlignment="1" applyProtection="1">
      <alignment horizontal="center"/>
    </xf>
    <xf numFmtId="0" fontId="20" fillId="3" borderId="0" xfId="0" applyFont="1" applyFill="1" applyAlignment="1" applyProtection="1">
      <alignment horizontal="left" vertical="center"/>
    </xf>
    <xf numFmtId="0" fontId="20" fillId="0" borderId="0" xfId="0" applyFont="1" applyAlignment="1" applyProtection="1">
      <alignment horizontal="left"/>
    </xf>
    <xf numFmtId="0" fontId="0" fillId="0" borderId="0" xfId="0" applyAlignment="1" applyProtection="1">
      <alignment horizontal="left"/>
    </xf>
    <xf numFmtId="0" fontId="20" fillId="0" borderId="5" xfId="0" applyFont="1" applyBorder="1" applyAlignment="1" applyProtection="1">
      <alignment wrapText="1"/>
    </xf>
    <xf numFmtId="0" fontId="16" fillId="0" borderId="5" xfId="0" applyFont="1" applyBorder="1" applyAlignment="1" applyProtection="1">
      <alignment wrapText="1"/>
    </xf>
    <xf numFmtId="0" fontId="0" fillId="3" borderId="0" xfId="0" applyFont="1" applyFill="1" applyAlignment="1" applyProtection="1">
      <alignment horizontal="left" vertical="center"/>
    </xf>
    <xf numFmtId="0" fontId="0" fillId="0" borderId="0" xfId="0" applyFont="1" applyAlignment="1" applyProtection="1">
      <alignment horizontal="left"/>
    </xf>
    <xf numFmtId="0" fontId="0" fillId="0" borderId="9" xfId="0" applyBorder="1" applyAlignment="1" applyProtection="1">
      <alignment horizontal="left" vertical="top" wrapText="1"/>
    </xf>
    <xf numFmtId="0" fontId="0" fillId="0" borderId="24" xfId="0" applyBorder="1" applyAlignment="1" applyProtection="1">
      <alignment horizontal="left" vertical="top" wrapText="1"/>
    </xf>
    <xf numFmtId="0" fontId="0" fillId="0" borderId="25" xfId="0" applyBorder="1" applyAlignment="1" applyProtection="1">
      <alignment horizontal="left" vertical="top" wrapText="1"/>
    </xf>
    <xf numFmtId="0" fontId="0" fillId="3" borderId="0" xfId="0" applyFill="1" applyAlignment="1" applyProtection="1">
      <alignment horizontal="left" vertical="top" wrapText="1"/>
    </xf>
    <xf numFmtId="0" fontId="0" fillId="3" borderId="0" xfId="0" applyFont="1" applyFill="1" applyAlignment="1" applyProtection="1">
      <alignment wrapText="1"/>
    </xf>
    <xf numFmtId="0" fontId="0" fillId="3" borderId="0" xfId="0" applyFont="1" applyFill="1" applyAlignment="1" applyProtection="1"/>
    <xf numFmtId="0" fontId="36" fillId="3" borderId="0" xfId="0" applyFont="1" applyFill="1" applyAlignment="1" applyProtection="1">
      <alignment wrapText="1"/>
    </xf>
    <xf numFmtId="0" fontId="1" fillId="3" borderId="5" xfId="0" applyFont="1" applyFill="1" applyBorder="1" applyAlignment="1" applyProtection="1">
      <alignment horizontal="center"/>
      <protection locked="0"/>
    </xf>
  </cellXfs>
  <cellStyles count="3">
    <cellStyle name="Hipervínculo" xfId="1" builtinId="8"/>
    <cellStyle name="Hipervínculo visitado" xfId="2" builtinId="9"/>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59266</xdr:colOff>
      <xdr:row>0</xdr:row>
      <xdr:rowOff>16934</xdr:rowOff>
    </xdr:from>
    <xdr:to>
      <xdr:col>0</xdr:col>
      <xdr:colOff>871653</xdr:colOff>
      <xdr:row>5</xdr:row>
      <xdr:rowOff>33867</xdr:rowOff>
    </xdr:to>
    <xdr:pic>
      <xdr:nvPicPr>
        <xdr:cNvPr id="4" name="Imagen 3">
          <a:extLst>
            <a:ext uri="{FF2B5EF4-FFF2-40B4-BE49-F238E27FC236}">
              <a16:creationId xmlns:a16="http://schemas.microsoft.com/office/drawing/2014/main" id="{EB3AEFDD-D924-C14A-9C48-579B9BA77DE1}"/>
            </a:ext>
          </a:extLst>
        </xdr:cNvPr>
        <xdr:cNvPicPr>
          <a:picLocks noChangeAspect="1"/>
        </xdr:cNvPicPr>
      </xdr:nvPicPr>
      <xdr:blipFill>
        <a:blip xmlns:r="http://schemas.openxmlformats.org/officeDocument/2006/relationships" r:embed="rId1"/>
        <a:stretch>
          <a:fillRect/>
        </a:stretch>
      </xdr:blipFill>
      <xdr:spPr>
        <a:xfrm>
          <a:off x="59266" y="16934"/>
          <a:ext cx="812387" cy="10329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143933</xdr:colOff>
      <xdr:row>0</xdr:row>
      <xdr:rowOff>25400</xdr:rowOff>
    </xdr:from>
    <xdr:to>
      <xdr:col>1</xdr:col>
      <xdr:colOff>3820</xdr:colOff>
      <xdr:row>5</xdr:row>
      <xdr:rowOff>42333</xdr:rowOff>
    </xdr:to>
    <xdr:pic>
      <xdr:nvPicPr>
        <xdr:cNvPr id="3" name="Imagen 2">
          <a:extLst>
            <a:ext uri="{FF2B5EF4-FFF2-40B4-BE49-F238E27FC236}">
              <a16:creationId xmlns:a16="http://schemas.microsoft.com/office/drawing/2014/main" id="{E3828D34-BFBD-7948-8D8E-56CF999A4638}"/>
            </a:ext>
          </a:extLst>
        </xdr:cNvPr>
        <xdr:cNvPicPr>
          <a:picLocks noChangeAspect="1"/>
        </xdr:cNvPicPr>
      </xdr:nvPicPr>
      <xdr:blipFill>
        <a:blip xmlns:r="http://schemas.openxmlformats.org/officeDocument/2006/relationships" r:embed="rId1"/>
        <a:stretch>
          <a:fillRect/>
        </a:stretch>
      </xdr:blipFill>
      <xdr:spPr>
        <a:xfrm>
          <a:off x="143933" y="25400"/>
          <a:ext cx="825087" cy="103293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cai.ucm.es/tecnicas-quimicas/difraccion-rayos-x/servicios.php" TargetMode="External"/><Relationship Id="rId2" Type="http://schemas.openxmlformats.org/officeDocument/2006/relationships/hyperlink" Target="mailto:ematesanz@ucm.es" TargetMode="External"/><Relationship Id="rId1" Type="http://schemas.openxmlformats.org/officeDocument/2006/relationships/hyperlink" Target="mailto:ematesanz@ucm.e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175"/>
  <sheetViews>
    <sheetView tabSelected="1" topLeftCell="A4" zoomScale="120" zoomScaleNormal="120" workbookViewId="0">
      <selection activeCell="H22" sqref="H22"/>
    </sheetView>
  </sheetViews>
  <sheetFormatPr baseColWidth="10" defaultColWidth="11.6640625" defaultRowHeight="16" x14ac:dyDescent="0.2"/>
  <cols>
    <col min="1" max="1" width="11.6640625" style="1" customWidth="1"/>
    <col min="2" max="2" width="12.5" style="1" customWidth="1"/>
    <col min="3" max="3" width="11.6640625" style="1" customWidth="1"/>
    <col min="4" max="4" width="13.83203125" style="1" customWidth="1"/>
    <col min="5" max="5" width="11.6640625" style="1" customWidth="1"/>
    <col min="6" max="6" width="12.6640625" style="1" customWidth="1"/>
    <col min="7" max="7" width="13" style="1" customWidth="1"/>
    <col min="8" max="8" width="11.6640625" style="1" customWidth="1"/>
    <col min="9" max="9" width="12" style="50" customWidth="1"/>
    <col min="10" max="11" width="11.5" style="50" customWidth="1"/>
    <col min="12" max="12" width="15.5" style="50" customWidth="1"/>
    <col min="13" max="13" width="20.1640625" style="50" customWidth="1"/>
    <col min="14" max="14" width="11.6640625" style="50" hidden="1" customWidth="1"/>
    <col min="15" max="31" width="11.6640625" style="50" customWidth="1"/>
    <col min="32" max="16384" width="11.6640625" style="50"/>
  </cols>
  <sheetData>
    <row r="1" spans="1:19" x14ac:dyDescent="0.2">
      <c r="B1" s="4" t="s">
        <v>48</v>
      </c>
    </row>
    <row r="2" spans="1:19" x14ac:dyDescent="0.2">
      <c r="B2" s="3" t="s">
        <v>49</v>
      </c>
      <c r="E2" s="50"/>
    </row>
    <row r="3" spans="1:19" s="49" customFormat="1" x14ac:dyDescent="0.2">
      <c r="B3" s="66" t="s">
        <v>50</v>
      </c>
      <c r="C3" s="3"/>
      <c r="D3" s="3"/>
      <c r="F3" s="3"/>
      <c r="G3" s="3"/>
      <c r="N3" s="50" t="s">
        <v>98</v>
      </c>
      <c r="O3" s="51"/>
      <c r="P3" s="51"/>
      <c r="Q3" s="51"/>
      <c r="R3" s="51"/>
      <c r="S3" s="51"/>
    </row>
    <row r="4" spans="1:19" s="49" customFormat="1" x14ac:dyDescent="0.2">
      <c r="B4" s="1" t="s">
        <v>0</v>
      </c>
      <c r="C4" s="3"/>
      <c r="D4" s="3"/>
      <c r="E4" s="58"/>
      <c r="F4" s="3"/>
      <c r="G4" s="3"/>
      <c r="N4" s="50" t="s">
        <v>20</v>
      </c>
      <c r="O4" s="51"/>
      <c r="P4" s="51"/>
      <c r="Q4" s="51"/>
      <c r="R4" s="51"/>
      <c r="S4" s="51"/>
    </row>
    <row r="5" spans="1:19" x14ac:dyDescent="0.2">
      <c r="A5" s="4"/>
      <c r="B5" s="2"/>
      <c r="I5" s="108" t="s">
        <v>95</v>
      </c>
    </row>
    <row r="6" spans="1:19" ht="15.25" customHeight="1" x14ac:dyDescent="0.2">
      <c r="A6" s="80" t="s">
        <v>65</v>
      </c>
      <c r="B6" s="80" t="s">
        <v>136</v>
      </c>
      <c r="C6" s="81"/>
      <c r="D6" s="81"/>
      <c r="E6" s="81"/>
      <c r="F6" s="81"/>
      <c r="G6" s="81"/>
      <c r="H6" s="81"/>
      <c r="I6" s="82"/>
    </row>
    <row r="7" spans="1:19" ht="15.25" customHeight="1" x14ac:dyDescent="0.2">
      <c r="A7" s="80" t="s">
        <v>64</v>
      </c>
      <c r="B7" s="80" t="s">
        <v>137</v>
      </c>
      <c r="C7" s="81"/>
      <c r="D7" s="81"/>
      <c r="E7" s="81"/>
      <c r="F7" s="81"/>
      <c r="G7" s="81"/>
      <c r="H7" s="81"/>
      <c r="I7" s="82"/>
      <c r="N7" s="50" t="s">
        <v>71</v>
      </c>
    </row>
    <row r="8" spans="1:19" x14ac:dyDescent="0.2">
      <c r="A8" s="83" t="s">
        <v>66</v>
      </c>
      <c r="B8" s="83" t="s">
        <v>105</v>
      </c>
      <c r="C8" s="83"/>
      <c r="D8" s="83"/>
      <c r="E8" s="83"/>
      <c r="F8" s="83"/>
      <c r="G8" s="83"/>
      <c r="H8" s="83"/>
      <c r="I8" s="82"/>
      <c r="N8" s="50" t="s">
        <v>72</v>
      </c>
    </row>
    <row r="9" spans="1:19" ht="18" x14ac:dyDescent="0.2">
      <c r="A9" s="200" t="s">
        <v>27</v>
      </c>
      <c r="B9" s="201"/>
      <c r="C9" s="202" t="s">
        <v>28</v>
      </c>
      <c r="D9" s="203"/>
      <c r="E9" s="35" t="s">
        <v>29</v>
      </c>
      <c r="F9" s="204" t="s">
        <v>34</v>
      </c>
      <c r="G9" s="205"/>
      <c r="H9" s="87"/>
      <c r="N9" s="50" t="s">
        <v>73</v>
      </c>
    </row>
    <row r="10" spans="1:19" ht="18" x14ac:dyDescent="0.2">
      <c r="A10" s="90"/>
      <c r="B10" s="91"/>
      <c r="C10" s="92"/>
      <c r="D10" s="93"/>
      <c r="E10" s="35"/>
      <c r="F10" s="94"/>
      <c r="G10" s="95"/>
      <c r="H10" s="87"/>
    </row>
    <row r="11" spans="1:19" ht="18" x14ac:dyDescent="0.2">
      <c r="A11" s="103" t="s">
        <v>68</v>
      </c>
      <c r="B11" s="91"/>
      <c r="C11" s="92"/>
      <c r="D11" s="50"/>
      <c r="E11" s="50"/>
      <c r="F11" s="94"/>
      <c r="G11" s="95"/>
      <c r="H11" s="87"/>
    </row>
    <row r="12" spans="1:19" ht="18" x14ac:dyDescent="0.2">
      <c r="A12" s="104" t="s">
        <v>67</v>
      </c>
      <c r="B12" s="91"/>
      <c r="C12" s="92"/>
      <c r="D12" s="50"/>
      <c r="E12" s="95"/>
      <c r="F12" s="94"/>
      <c r="G12" s="95"/>
      <c r="H12" s="87"/>
    </row>
    <row r="13" spans="1:19" ht="18" x14ac:dyDescent="0.2">
      <c r="A13" s="104"/>
      <c r="B13" s="91"/>
      <c r="C13" s="92"/>
      <c r="D13" s="50"/>
      <c r="E13" s="95"/>
      <c r="F13" s="94"/>
      <c r="G13" s="95"/>
      <c r="H13" s="87"/>
    </row>
    <row r="14" spans="1:19" x14ac:dyDescent="0.2">
      <c r="A14" s="102" t="s">
        <v>69</v>
      </c>
      <c r="B14" s="100"/>
      <c r="C14" s="100"/>
      <c r="D14" s="100"/>
      <c r="E14" s="100"/>
      <c r="F14" s="100"/>
      <c r="G14" s="100"/>
      <c r="H14" s="101"/>
      <c r="I14" s="100"/>
      <c r="N14" s="52"/>
    </row>
    <row r="15" spans="1:19" ht="20.25" customHeight="1" x14ac:dyDescent="0.2">
      <c r="A15" s="88"/>
      <c r="B15" s="89"/>
      <c r="C15" s="89"/>
      <c r="D15" s="89"/>
      <c r="E15" s="89"/>
      <c r="F15" s="89"/>
      <c r="G15" s="89"/>
      <c r="H15" s="89"/>
    </row>
    <row r="16" spans="1:19" ht="17" x14ac:dyDescent="0.2">
      <c r="A16" s="5" t="s">
        <v>1</v>
      </c>
      <c r="B16" s="67"/>
      <c r="C16" s="97"/>
      <c r="G16" s="50"/>
      <c r="H16" s="43" t="s">
        <v>2</v>
      </c>
      <c r="I16" s="44"/>
    </row>
    <row r="17" spans="1:21" x14ac:dyDescent="0.2">
      <c r="G17" s="50"/>
      <c r="H17" s="43" t="s">
        <v>33</v>
      </c>
      <c r="I17" s="59"/>
      <c r="O17" s="51"/>
      <c r="P17" s="51"/>
    </row>
    <row r="18" spans="1:21" s="53" customFormat="1" x14ac:dyDescent="0.2">
      <c r="A18" s="176" t="s">
        <v>13</v>
      </c>
      <c r="B18" s="176"/>
      <c r="C18" s="176"/>
      <c r="D18" s="95"/>
      <c r="E18" s="7"/>
      <c r="F18" s="8"/>
      <c r="G18" s="8"/>
      <c r="H18" s="8"/>
      <c r="N18" s="50"/>
      <c r="O18" s="50"/>
      <c r="P18" s="50"/>
      <c r="Q18" s="50"/>
      <c r="R18" s="50"/>
      <c r="S18" s="50"/>
    </row>
    <row r="19" spans="1:21" ht="16" customHeight="1" x14ac:dyDescent="0.2">
      <c r="A19" s="168" t="s">
        <v>76</v>
      </c>
      <c r="B19" s="168"/>
      <c r="C19" s="168"/>
      <c r="D19" s="168"/>
      <c r="E19" s="168"/>
      <c r="F19" s="168"/>
      <c r="G19" s="168"/>
      <c r="H19" s="168"/>
      <c r="I19" s="168"/>
      <c r="N19" s="20"/>
      <c r="P19" s="32"/>
    </row>
    <row r="20" spans="1:21" ht="17" x14ac:dyDescent="0.2">
      <c r="A20" s="5" t="s">
        <v>3</v>
      </c>
      <c r="B20" s="175"/>
      <c r="C20" s="175"/>
      <c r="D20" s="175"/>
      <c r="E20" s="175"/>
      <c r="F20" s="175"/>
      <c r="G20" s="175"/>
      <c r="H20" s="175"/>
      <c r="I20" s="95"/>
    </row>
    <row r="21" spans="1:21" ht="17" x14ac:dyDescent="0.2">
      <c r="A21" s="5" t="s">
        <v>4</v>
      </c>
      <c r="B21" s="173"/>
      <c r="C21" s="174"/>
      <c r="D21" s="174"/>
      <c r="E21" s="174"/>
      <c r="F21" s="68" t="s">
        <v>5</v>
      </c>
      <c r="G21" s="175"/>
      <c r="H21" s="175"/>
      <c r="J21" s="54"/>
      <c r="N21" s="52"/>
    </row>
    <row r="22" spans="1:21" ht="17" x14ac:dyDescent="0.2">
      <c r="A22" s="5" t="s">
        <v>6</v>
      </c>
      <c r="B22" s="191"/>
      <c r="C22" s="192"/>
      <c r="D22" s="192"/>
      <c r="E22" s="192"/>
      <c r="F22" s="193"/>
      <c r="G22" s="107" t="s">
        <v>70</v>
      </c>
      <c r="H22" s="229"/>
      <c r="N22" s="37"/>
    </row>
    <row r="23" spans="1:21" ht="17" x14ac:dyDescent="0.2">
      <c r="A23" s="5" t="s">
        <v>7</v>
      </c>
      <c r="B23" s="175"/>
      <c r="C23" s="175"/>
      <c r="D23" s="175"/>
      <c r="E23" s="175"/>
      <c r="F23" s="175"/>
      <c r="G23" s="175"/>
      <c r="H23" s="175"/>
      <c r="N23" s="37"/>
    </row>
    <row r="24" spans="1:21" ht="15.5" customHeight="1" x14ac:dyDescent="0.2">
      <c r="A24" s="190" t="s">
        <v>12</v>
      </c>
      <c r="B24" s="190"/>
      <c r="C24" s="175"/>
      <c r="D24" s="175"/>
      <c r="E24" s="175"/>
      <c r="F24" s="175"/>
      <c r="G24" s="175"/>
      <c r="H24" s="175"/>
      <c r="N24" s="49"/>
      <c r="O24" s="52"/>
      <c r="P24" s="52"/>
    </row>
    <row r="25" spans="1:21" ht="15.5" customHeight="1" x14ac:dyDescent="0.2">
      <c r="A25" s="97"/>
      <c r="B25" s="97"/>
      <c r="C25" s="105"/>
      <c r="D25" s="105"/>
      <c r="E25" s="105"/>
      <c r="F25" s="105"/>
      <c r="G25" s="105"/>
      <c r="H25" s="105"/>
      <c r="N25" s="49"/>
      <c r="O25" s="52"/>
      <c r="P25" s="52"/>
    </row>
    <row r="26" spans="1:21" x14ac:dyDescent="0.2">
      <c r="N26" s="49"/>
    </row>
    <row r="27" spans="1:21" ht="15.25" customHeight="1" x14ac:dyDescent="0.2">
      <c r="A27" s="176" t="s">
        <v>14</v>
      </c>
      <c r="B27" s="176"/>
      <c r="C27" s="176"/>
      <c r="D27" s="95"/>
      <c r="H27" s="45"/>
      <c r="N27" s="38"/>
    </row>
    <row r="28" spans="1:21" x14ac:dyDescent="0.2">
      <c r="A28" s="12"/>
      <c r="B28" s="117" t="s">
        <v>17</v>
      </c>
      <c r="C28" s="118">
        <f>COUNTA(B31:B40)</f>
        <v>0</v>
      </c>
      <c r="D28" s="119"/>
      <c r="E28" s="73" t="s">
        <v>30</v>
      </c>
      <c r="F28" s="120" t="s">
        <v>20</v>
      </c>
      <c r="G28" s="11"/>
      <c r="H28" s="11"/>
    </row>
    <row r="29" spans="1:21" ht="17" thickBot="1" x14ac:dyDescent="0.25">
      <c r="A29" s="12"/>
      <c r="B29" s="9"/>
      <c r="C29" s="10"/>
      <c r="D29" s="13"/>
      <c r="E29" s="11"/>
      <c r="F29" s="11"/>
      <c r="G29" s="11"/>
      <c r="H29" s="11"/>
    </row>
    <row r="30" spans="1:21" x14ac:dyDescent="0.2">
      <c r="A30" s="26" t="s">
        <v>16</v>
      </c>
      <c r="B30" s="179" t="s">
        <v>15</v>
      </c>
      <c r="C30" s="180"/>
      <c r="D30" s="26" t="s">
        <v>16</v>
      </c>
      <c r="E30" s="179" t="s">
        <v>15</v>
      </c>
      <c r="F30" s="180"/>
      <c r="G30" s="26" t="s">
        <v>16</v>
      </c>
      <c r="H30" s="179" t="s">
        <v>15</v>
      </c>
      <c r="I30" s="180"/>
      <c r="N30" s="40"/>
      <c r="O30" s="52"/>
      <c r="P30" s="34"/>
      <c r="Q30" s="34"/>
      <c r="R30" s="33"/>
      <c r="S30" s="33"/>
    </row>
    <row r="31" spans="1:21" x14ac:dyDescent="0.2">
      <c r="A31" s="46" t="str">
        <f>IF(B31="","",CONCATENATE($I$16,TEXT(1," 00")))</f>
        <v/>
      </c>
      <c r="B31" s="69"/>
      <c r="C31" s="70"/>
      <c r="D31" s="46" t="str">
        <f>IF(E31="","",CONCATENATE($I$16,TEXT(11," 00")))</f>
        <v/>
      </c>
      <c r="E31" s="69"/>
      <c r="F31" s="70"/>
      <c r="G31" s="46" t="str">
        <f>IF(H31="","",CONCATENATE($I$16,TEXT(21," 00")))</f>
        <v/>
      </c>
      <c r="H31" s="69"/>
      <c r="I31" s="70"/>
      <c r="Q31" s="15"/>
      <c r="T31" s="33"/>
      <c r="U31" s="33"/>
    </row>
    <row r="32" spans="1:21" x14ac:dyDescent="0.2">
      <c r="A32" s="46" t="str">
        <f>IF(B32="","",CONCATENATE($I$16,TEXT(2," 00")))</f>
        <v/>
      </c>
      <c r="B32" s="69"/>
      <c r="C32" s="70"/>
      <c r="D32" s="46" t="str">
        <f>IF(E32="","",CONCATENATE($I$16,TEXT(12," 00")))</f>
        <v/>
      </c>
      <c r="E32" s="69"/>
      <c r="F32" s="70"/>
      <c r="G32" s="46" t="str">
        <f>IF(H32="","",CONCATENATE($I$16,TEXT(22," 00")))</f>
        <v/>
      </c>
      <c r="H32" s="69"/>
      <c r="I32" s="70"/>
      <c r="Q32" s="15"/>
    </row>
    <row r="33" spans="1:19" x14ac:dyDescent="0.2">
      <c r="A33" s="46" t="str">
        <f>IF(B33="","",CONCATENATE($I$16,TEXT(3," 00")))</f>
        <v/>
      </c>
      <c r="B33" s="69"/>
      <c r="C33" s="70"/>
      <c r="D33" s="46" t="str">
        <f>IF(E33="","",CONCATENATE($I$16,TEXT(13," 00")))</f>
        <v/>
      </c>
      <c r="E33" s="69"/>
      <c r="F33" s="70"/>
      <c r="G33" s="46" t="str">
        <f>IF(H33="","",CONCATENATE($I$16,TEXT(23," 00")))</f>
        <v/>
      </c>
      <c r="H33" s="69"/>
      <c r="I33" s="70"/>
      <c r="N33" s="39"/>
    </row>
    <row r="34" spans="1:19" x14ac:dyDescent="0.2">
      <c r="A34" s="46" t="str">
        <f>IF(B34="","",CONCATENATE($I$16,TEXT(4," 00")))</f>
        <v/>
      </c>
      <c r="B34" s="69"/>
      <c r="C34" s="70"/>
      <c r="D34" s="46" t="str">
        <f>IF(E34="","",CONCATENATE($I$16,TEXT(14," 00")))</f>
        <v/>
      </c>
      <c r="E34" s="69"/>
      <c r="F34" s="70"/>
      <c r="G34" s="46" t="str">
        <f>IF(H34="","",CONCATENATE($I$16,TEXT(24," 00")))</f>
        <v/>
      </c>
      <c r="H34" s="69"/>
      <c r="I34" s="70"/>
      <c r="N34" s="39"/>
    </row>
    <row r="35" spans="1:19" x14ac:dyDescent="0.2">
      <c r="A35" s="46" t="str">
        <f>IF(B35="","",CONCATENATE($I$16,TEXT(5," 00")))</f>
        <v/>
      </c>
      <c r="B35" s="69"/>
      <c r="C35" s="70"/>
      <c r="D35" s="46" t="str">
        <f>IF(E35="","",CONCATENATE($I$16,TEXT(15," 00")))</f>
        <v/>
      </c>
      <c r="E35" s="69"/>
      <c r="F35" s="70"/>
      <c r="G35" s="46" t="str">
        <f>IF(H35="","",CONCATENATE($I$16,TEXT(25," 00")))</f>
        <v/>
      </c>
      <c r="H35" s="69"/>
      <c r="I35" s="70"/>
      <c r="N35" s="39"/>
    </row>
    <row r="36" spans="1:19" x14ac:dyDescent="0.2">
      <c r="A36" s="46" t="str">
        <f>IF(B36="","",CONCATENATE($I$16,TEXT(6," 00")))</f>
        <v/>
      </c>
      <c r="B36" s="69"/>
      <c r="C36" s="70"/>
      <c r="D36" s="46" t="str">
        <f>IF(E36="","",CONCATENATE($I$16,TEXT(16," 00")))</f>
        <v/>
      </c>
      <c r="E36" s="69"/>
      <c r="F36" s="70"/>
      <c r="G36" s="46" t="str">
        <f>IF(H36="","",CONCATENATE($I$16,TEXT(26," 00")))</f>
        <v/>
      </c>
      <c r="H36" s="69"/>
      <c r="I36" s="70"/>
      <c r="N36" s="39"/>
    </row>
    <row r="37" spans="1:19" x14ac:dyDescent="0.2">
      <c r="A37" s="46" t="str">
        <f>IF(B37="","",CONCATENATE($I$16,TEXT(7," 00")))</f>
        <v/>
      </c>
      <c r="B37" s="69"/>
      <c r="C37" s="70"/>
      <c r="D37" s="46" t="str">
        <f>IF(E37="","",CONCATENATE($I$16,TEXT(17," 00")))</f>
        <v/>
      </c>
      <c r="E37" s="69"/>
      <c r="F37" s="70"/>
      <c r="G37" s="46" t="str">
        <f>IF(H37="","",CONCATENATE($I$16,TEXT(27," 00")))</f>
        <v/>
      </c>
      <c r="H37" s="69"/>
      <c r="I37" s="70"/>
      <c r="N37" s="39"/>
    </row>
    <row r="38" spans="1:19" x14ac:dyDescent="0.2">
      <c r="A38" s="46" t="str">
        <f>IF(B38="","",CONCATENATE($I$16,TEXT(8," 00")))</f>
        <v/>
      </c>
      <c r="B38" s="69"/>
      <c r="C38" s="70"/>
      <c r="D38" s="46" t="str">
        <f>IF(E38="","",CONCATENATE($I$16,TEXT(18," 00")))</f>
        <v/>
      </c>
      <c r="E38" s="69"/>
      <c r="F38" s="70"/>
      <c r="G38" s="46" t="str">
        <f>IF(H38="","",CONCATENATE($I$16,TEXT(28," 00")))</f>
        <v/>
      </c>
      <c r="H38" s="69"/>
      <c r="I38" s="70"/>
      <c r="N38" s="39"/>
      <c r="O38" s="15"/>
      <c r="P38" s="15"/>
      <c r="Q38" s="15"/>
      <c r="R38" s="15"/>
      <c r="S38" s="15"/>
    </row>
    <row r="39" spans="1:19" s="15" customFormat="1" ht="16.5" customHeight="1" x14ac:dyDescent="0.2">
      <c r="A39" s="46" t="str">
        <f>IF(B39="","",CONCATENATE($I$16,TEXT(9," 00")))</f>
        <v/>
      </c>
      <c r="B39" s="69"/>
      <c r="C39" s="70"/>
      <c r="D39" s="46" t="str">
        <f>IF(E39="","",CONCATENATE($I$16,TEXT(19," 00")))</f>
        <v/>
      </c>
      <c r="E39" s="69"/>
      <c r="F39" s="70"/>
      <c r="G39" s="46" t="str">
        <f>IF(H39="","",CONCATENATE($I$16,TEXT(29," 00")))</f>
        <v/>
      </c>
      <c r="H39" s="69"/>
      <c r="I39" s="70"/>
      <c r="N39" s="39"/>
      <c r="O39" s="50"/>
      <c r="P39" s="50"/>
      <c r="Q39" s="50"/>
      <c r="R39" s="50"/>
      <c r="S39" s="50"/>
    </row>
    <row r="40" spans="1:19" ht="17" thickBot="1" x14ac:dyDescent="0.25">
      <c r="A40" s="47" t="str">
        <f>IF(B40="","",CONCATENATE($I$16,TEXT(10," 00")))</f>
        <v/>
      </c>
      <c r="B40" s="71"/>
      <c r="C40" s="72"/>
      <c r="D40" s="47" t="str">
        <f>IF(E40="","",CONCATENATE($I$16,TEXT(20," 00")))</f>
        <v/>
      </c>
      <c r="E40" s="71"/>
      <c r="F40" s="72"/>
      <c r="G40" s="47" t="str">
        <f>IF(H40="","",CONCATENATE($I$16,TEXT(30," 00")))</f>
        <v/>
      </c>
      <c r="H40" s="71"/>
      <c r="I40" s="72"/>
      <c r="N40" s="39"/>
      <c r="O40" s="53"/>
      <c r="P40" s="53"/>
      <c r="Q40" s="53"/>
      <c r="R40" s="53"/>
      <c r="S40" s="53"/>
    </row>
    <row r="41" spans="1:19" s="53" customFormat="1" ht="17" thickBot="1" x14ac:dyDescent="0.25">
      <c r="A41" s="23"/>
      <c r="B41" s="48"/>
      <c r="C41" s="23"/>
      <c r="D41" s="48"/>
      <c r="E41" s="23"/>
      <c r="F41" s="48"/>
      <c r="G41" s="23"/>
      <c r="H41" s="48"/>
      <c r="N41" s="39"/>
    </row>
    <row r="42" spans="1:19" ht="14" customHeight="1" x14ac:dyDescent="0.2">
      <c r="A42" s="99" t="s">
        <v>9</v>
      </c>
      <c r="B42" s="194"/>
      <c r="C42" s="195"/>
      <c r="D42" s="195"/>
      <c r="E42" s="195"/>
      <c r="F42" s="195"/>
      <c r="G42" s="195"/>
      <c r="H42" s="195"/>
      <c r="I42" s="196"/>
      <c r="N42" s="39"/>
    </row>
    <row r="43" spans="1:19" ht="14" customHeight="1" thickBot="1" x14ac:dyDescent="0.25">
      <c r="A43" s="99"/>
      <c r="B43" s="197"/>
      <c r="C43" s="198"/>
      <c r="D43" s="198"/>
      <c r="E43" s="198"/>
      <c r="F43" s="198"/>
      <c r="G43" s="198"/>
      <c r="H43" s="198"/>
      <c r="I43" s="199"/>
      <c r="N43" s="39"/>
    </row>
    <row r="44" spans="1:19" x14ac:dyDescent="0.2">
      <c r="A44" s="24"/>
      <c r="B44" s="170" t="s">
        <v>77</v>
      </c>
      <c r="C44" s="171"/>
      <c r="D44" s="171"/>
      <c r="E44" s="171"/>
      <c r="F44" s="171"/>
      <c r="G44" s="171"/>
      <c r="H44" s="171"/>
    </row>
    <row r="45" spans="1:19" x14ac:dyDescent="0.2">
      <c r="A45" s="24"/>
      <c r="B45" s="172"/>
      <c r="C45" s="172"/>
      <c r="D45" s="172"/>
      <c r="E45" s="172"/>
      <c r="F45" s="172"/>
      <c r="G45" s="172"/>
      <c r="H45" s="172"/>
    </row>
    <row r="46" spans="1:19" x14ac:dyDescent="0.2">
      <c r="A46" s="176" t="s">
        <v>8</v>
      </c>
      <c r="B46" s="176"/>
      <c r="C46" s="176"/>
      <c r="D46" s="94"/>
      <c r="E46" s="98"/>
      <c r="F46" s="98"/>
      <c r="G46" s="98"/>
      <c r="H46" s="50"/>
    </row>
    <row r="47" spans="1:19" ht="16" customHeight="1" thickBot="1" x14ac:dyDescent="0.25">
      <c r="A47" s="168" t="s">
        <v>78</v>
      </c>
      <c r="B47" s="168"/>
      <c r="C47" s="168"/>
      <c r="D47" s="168"/>
      <c r="E47" s="168"/>
      <c r="F47" s="168"/>
      <c r="G47" s="168"/>
      <c r="H47" s="168"/>
      <c r="I47" s="168"/>
    </row>
    <row r="48" spans="1:19" x14ac:dyDescent="0.2">
      <c r="A48" s="24"/>
      <c r="B48" s="188" t="s">
        <v>31</v>
      </c>
      <c r="C48" s="189"/>
      <c r="D48" s="75" t="s">
        <v>98</v>
      </c>
      <c r="E48" s="48"/>
      <c r="F48" s="78" t="str">
        <f>IF(D49=$N$3,"Tipo de protección:","")</f>
        <v>Tipo de protección:</v>
      </c>
      <c r="G48" s="181"/>
      <c r="H48" s="182"/>
      <c r="I48" s="183"/>
    </row>
    <row r="49" spans="1:18" ht="17" thickBot="1" x14ac:dyDescent="0.25">
      <c r="A49" s="24"/>
      <c r="B49" s="177" t="s">
        <v>18</v>
      </c>
      <c r="C49" s="187"/>
      <c r="D49" s="76" t="s">
        <v>98</v>
      </c>
      <c r="G49" s="184"/>
      <c r="H49" s="185"/>
      <c r="I49" s="186"/>
    </row>
    <row r="50" spans="1:18" ht="17" thickBot="1" x14ac:dyDescent="0.25">
      <c r="A50" s="24"/>
      <c r="B50" s="177" t="s">
        <v>19</v>
      </c>
      <c r="C50" s="178"/>
      <c r="D50" s="77" t="s">
        <v>98</v>
      </c>
      <c r="F50" s="98"/>
      <c r="G50" s="98"/>
      <c r="H50" s="98"/>
    </row>
    <row r="51" spans="1:18" x14ac:dyDescent="0.2">
      <c r="A51" s="24"/>
      <c r="B51" s="63"/>
      <c r="D51" s="74" t="str">
        <f>IF(D50=$N$3,"Adjuntar fichero con FDS con la solicitud","")</f>
        <v>Adjuntar fichero con FDS con la solicitud</v>
      </c>
      <c r="E51" s="63"/>
      <c r="F51" s="98"/>
      <c r="G51" s="98"/>
      <c r="H51" s="98"/>
    </row>
    <row r="52" spans="1:18" x14ac:dyDescent="0.2">
      <c r="A52" s="24"/>
      <c r="B52" s="63"/>
      <c r="C52" s="63"/>
      <c r="D52" s="61"/>
      <c r="E52" s="63"/>
      <c r="F52" s="98"/>
      <c r="G52" s="98"/>
      <c r="H52" s="98"/>
    </row>
    <row r="53" spans="1:18" x14ac:dyDescent="0.2">
      <c r="A53" s="24"/>
      <c r="B53" s="98"/>
      <c r="C53" s="98"/>
      <c r="D53" s="98"/>
      <c r="E53" s="98"/>
      <c r="F53" s="98"/>
      <c r="G53" s="98"/>
      <c r="H53" s="98"/>
    </row>
    <row r="54" spans="1:18" x14ac:dyDescent="0.2">
      <c r="A54" s="176" t="s">
        <v>10</v>
      </c>
      <c r="B54" s="176"/>
      <c r="C54" s="41"/>
      <c r="D54" s="27" t="s">
        <v>21</v>
      </c>
      <c r="E54" s="12"/>
      <c r="F54" s="16"/>
      <c r="G54" s="12"/>
      <c r="H54" s="17"/>
    </row>
    <row r="55" spans="1:18" ht="17" thickBot="1" x14ac:dyDescent="0.25">
      <c r="D55" s="29" t="s">
        <v>26</v>
      </c>
      <c r="E55" s="12"/>
      <c r="F55" s="57"/>
      <c r="G55" s="62"/>
      <c r="H55" s="17"/>
    </row>
    <row r="56" spans="1:18" ht="17" customHeight="1" thickBot="1" x14ac:dyDescent="0.25">
      <c r="C56" s="106" t="s">
        <v>79</v>
      </c>
      <c r="D56" s="116" t="s">
        <v>99</v>
      </c>
      <c r="E56" s="164" t="str">
        <f>IF(TipoCentro="UCM",FicherosConversión,"")</f>
        <v/>
      </c>
      <c r="F56" s="165"/>
      <c r="G56" s="165"/>
      <c r="H56" s="165"/>
      <c r="I56" s="165"/>
      <c r="N56" s="113" t="s">
        <v>100</v>
      </c>
      <c r="O56" s="110"/>
      <c r="P56" s="110"/>
      <c r="Q56" s="110"/>
      <c r="R56" s="110"/>
    </row>
    <row r="57" spans="1:18" ht="16" customHeight="1" x14ac:dyDescent="0.2">
      <c r="A57" s="24"/>
      <c r="C57" s="28" t="s">
        <v>22</v>
      </c>
      <c r="D57" s="75" t="s">
        <v>20</v>
      </c>
      <c r="E57" s="166"/>
      <c r="F57" s="165"/>
      <c r="G57" s="165"/>
      <c r="H57" s="165"/>
      <c r="I57" s="165"/>
      <c r="N57" s="112"/>
      <c r="O57" s="110"/>
      <c r="P57" s="110"/>
      <c r="Q57" s="110"/>
      <c r="R57" s="110"/>
    </row>
    <row r="58" spans="1:18" x14ac:dyDescent="0.2">
      <c r="A58" s="24"/>
      <c r="C58" s="28" t="s">
        <v>23</v>
      </c>
      <c r="D58" s="76" t="s">
        <v>20</v>
      </c>
      <c r="E58" s="166"/>
      <c r="F58" s="165"/>
      <c r="G58" s="165"/>
      <c r="H58" s="165"/>
      <c r="I58" s="165"/>
      <c r="N58" s="112"/>
      <c r="O58" s="110"/>
      <c r="P58" s="110"/>
      <c r="Q58" s="110"/>
      <c r="R58" s="110"/>
    </row>
    <row r="59" spans="1:18" x14ac:dyDescent="0.2">
      <c r="A59" s="18"/>
      <c r="C59" s="25" t="s">
        <v>24</v>
      </c>
      <c r="D59" s="76" t="s">
        <v>20</v>
      </c>
      <c r="E59" s="166"/>
      <c r="F59" s="165"/>
      <c r="G59" s="165"/>
      <c r="H59" s="165"/>
      <c r="I59" s="165"/>
      <c r="N59" s="112"/>
      <c r="O59" s="110"/>
      <c r="P59" s="110"/>
      <c r="Q59" s="110"/>
      <c r="R59" s="110"/>
    </row>
    <row r="60" spans="1:18" x14ac:dyDescent="0.2">
      <c r="A60" s="18"/>
      <c r="B60" s="25"/>
      <c r="C60" s="25" t="s">
        <v>25</v>
      </c>
      <c r="D60" s="76" t="s">
        <v>20</v>
      </c>
      <c r="E60" s="166"/>
      <c r="F60" s="165"/>
      <c r="G60" s="165"/>
      <c r="H60" s="165"/>
      <c r="I60" s="165"/>
      <c r="N60" s="112"/>
      <c r="O60" s="110"/>
      <c r="P60" s="110"/>
      <c r="Q60" s="110"/>
      <c r="R60" s="110"/>
    </row>
    <row r="61" spans="1:18" x14ac:dyDescent="0.2">
      <c r="A61" s="18"/>
      <c r="B61" s="25"/>
      <c r="C61" s="25" t="s">
        <v>104</v>
      </c>
      <c r="D61" s="76" t="s">
        <v>20</v>
      </c>
      <c r="E61" s="114"/>
      <c r="F61" s="115"/>
      <c r="G61" s="115"/>
      <c r="H61" s="115"/>
      <c r="I61" s="115"/>
      <c r="N61" s="112"/>
      <c r="O61" s="110"/>
      <c r="P61" s="110"/>
      <c r="Q61" s="110"/>
      <c r="R61" s="110"/>
    </row>
    <row r="62" spans="1:18" ht="17" thickBot="1" x14ac:dyDescent="0.25">
      <c r="A62" s="18"/>
      <c r="B62" s="25"/>
      <c r="C62" s="25" t="s">
        <v>103</v>
      </c>
      <c r="D62" s="77" t="s">
        <v>20</v>
      </c>
      <c r="E62" s="114"/>
      <c r="F62" s="115"/>
      <c r="G62" s="115"/>
      <c r="H62" s="115"/>
      <c r="I62" s="115"/>
      <c r="N62" s="112"/>
      <c r="O62" s="110"/>
      <c r="P62" s="110"/>
      <c r="Q62" s="110"/>
      <c r="R62" s="110"/>
    </row>
    <row r="63" spans="1:18" ht="17" thickBot="1" x14ac:dyDescent="0.25">
      <c r="A63" s="19"/>
      <c r="B63" s="19"/>
      <c r="C63" s="19"/>
      <c r="D63" s="19"/>
      <c r="E63" s="19"/>
      <c r="F63" s="19"/>
      <c r="G63" s="19"/>
      <c r="H63" s="19"/>
    </row>
    <row r="64" spans="1:18" ht="17" thickBot="1" x14ac:dyDescent="0.25">
      <c r="A64" s="19"/>
      <c r="B64" s="19"/>
      <c r="C64" s="25" t="s">
        <v>96</v>
      </c>
      <c r="D64" s="79" t="s">
        <v>20</v>
      </c>
      <c r="E64" s="109" t="s">
        <v>101</v>
      </c>
      <c r="F64" s="19"/>
      <c r="G64" s="19"/>
      <c r="H64" s="19"/>
    </row>
    <row r="65" spans="1:11" x14ac:dyDescent="0.2">
      <c r="A65" s="19"/>
      <c r="B65" s="19"/>
      <c r="C65" s="19"/>
      <c r="D65" s="19"/>
      <c r="E65" s="109" t="s">
        <v>102</v>
      </c>
      <c r="F65" s="19"/>
      <c r="G65" s="19"/>
      <c r="H65" s="19"/>
    </row>
    <row r="66" spans="1:11" x14ac:dyDescent="0.2">
      <c r="A66" s="19"/>
      <c r="B66" s="19"/>
      <c r="C66" s="19"/>
      <c r="D66" s="19"/>
      <c r="E66" s="19"/>
      <c r="F66" s="19"/>
      <c r="G66" s="19"/>
      <c r="H66" s="19"/>
    </row>
    <row r="67" spans="1:11" x14ac:dyDescent="0.2">
      <c r="A67" s="96" t="s">
        <v>11</v>
      </c>
      <c r="B67" s="96"/>
      <c r="C67" s="96"/>
      <c r="D67" s="41" t="s">
        <v>81</v>
      </c>
      <c r="E67" s="42"/>
      <c r="F67" s="30"/>
      <c r="G67" s="30"/>
      <c r="H67" s="30"/>
    </row>
    <row r="68" spans="1:11" s="16" customFormat="1" ht="16" customHeight="1" x14ac:dyDescent="0.2">
      <c r="A68" s="168" t="s">
        <v>80</v>
      </c>
      <c r="B68" s="168"/>
      <c r="C68" s="168"/>
      <c r="D68" s="168"/>
      <c r="E68" s="168"/>
      <c r="F68" s="168"/>
      <c r="G68" s="168"/>
      <c r="H68" s="168"/>
      <c r="I68" s="168"/>
      <c r="J68" s="50"/>
      <c r="K68" s="50"/>
    </row>
    <row r="69" spans="1:11" s="16" customFormat="1" ht="17" thickBot="1" x14ac:dyDescent="0.25">
      <c r="A69" s="12"/>
      <c r="B69" s="14"/>
      <c r="C69" s="64"/>
      <c r="D69" s="12"/>
      <c r="E69" s="14"/>
      <c r="F69" s="65"/>
      <c r="G69" s="36"/>
      <c r="H69" s="31"/>
      <c r="I69" s="50"/>
      <c r="J69" s="50"/>
      <c r="K69" s="50"/>
    </row>
    <row r="70" spans="1:11" s="16" customFormat="1" ht="17" thickBot="1" x14ac:dyDescent="0.25">
      <c r="A70" s="12"/>
      <c r="B70" s="14" t="s">
        <v>35</v>
      </c>
      <c r="C70" s="79"/>
      <c r="D70" s="12"/>
      <c r="E70" s="14" t="s">
        <v>36</v>
      </c>
      <c r="F70" s="79"/>
      <c r="G70" s="36"/>
      <c r="H70" s="31"/>
      <c r="I70" s="50"/>
      <c r="J70" s="50"/>
      <c r="K70" s="50"/>
    </row>
    <row r="71" spans="1:11" s="16" customFormat="1" ht="17" thickBot="1" x14ac:dyDescent="0.25">
      <c r="A71" s="12"/>
      <c r="B71" s="14"/>
      <c r="C71" s="64"/>
      <c r="D71" s="12"/>
      <c r="E71" s="14"/>
      <c r="F71" s="65"/>
      <c r="G71" s="36"/>
      <c r="H71" s="31"/>
      <c r="I71" s="50"/>
      <c r="J71" s="50"/>
      <c r="K71" s="50"/>
    </row>
    <row r="72" spans="1:11" s="16" customFormat="1" ht="17" thickBot="1" x14ac:dyDescent="0.25">
      <c r="A72" s="12"/>
      <c r="B72" s="14" t="s">
        <v>37</v>
      </c>
      <c r="C72" s="79"/>
      <c r="D72" s="12"/>
      <c r="E72" s="14" t="s">
        <v>51</v>
      </c>
      <c r="F72" s="79"/>
      <c r="G72" s="36" t="s">
        <v>52</v>
      </c>
      <c r="H72" s="31"/>
      <c r="I72" s="50"/>
      <c r="J72" s="50"/>
      <c r="K72" s="50"/>
    </row>
    <row r="73" spans="1:11" s="16" customFormat="1" x14ac:dyDescent="0.2">
      <c r="A73" s="20"/>
      <c r="B73" s="21"/>
      <c r="C73" s="22"/>
      <c r="D73" s="12"/>
      <c r="E73" s="3"/>
      <c r="F73" s="3"/>
      <c r="G73" s="31"/>
      <c r="H73" s="31"/>
      <c r="I73" s="50"/>
      <c r="J73" s="50"/>
      <c r="K73" s="50"/>
    </row>
    <row r="74" spans="1:11" s="16" customFormat="1" ht="18" x14ac:dyDescent="0.2">
      <c r="A74" s="20"/>
      <c r="B74" s="86" t="s">
        <v>131</v>
      </c>
      <c r="C74" s="22"/>
      <c r="D74" s="12"/>
      <c r="E74" s="3"/>
      <c r="F74" s="3"/>
      <c r="G74" s="31"/>
      <c r="H74" s="31"/>
      <c r="I74" s="50"/>
      <c r="J74" s="50"/>
      <c r="K74" s="50"/>
    </row>
    <row r="75" spans="1:11" s="16" customFormat="1" ht="17" thickBot="1" x14ac:dyDescent="0.25">
      <c r="A75" s="20"/>
      <c r="B75" s="21"/>
      <c r="C75" s="22"/>
      <c r="D75" s="12"/>
      <c r="E75" s="3"/>
      <c r="F75" s="3"/>
      <c r="G75" s="31"/>
      <c r="H75" s="31"/>
      <c r="I75" s="50"/>
      <c r="J75" s="50"/>
      <c r="K75" s="50"/>
    </row>
    <row r="76" spans="1:11" s="16" customFormat="1" ht="17" thickBot="1" x14ac:dyDescent="0.25">
      <c r="A76" s="20"/>
      <c r="B76" s="14" t="s">
        <v>54</v>
      </c>
      <c r="C76" s="85"/>
      <c r="D76" s="12"/>
      <c r="E76" s="14" t="s">
        <v>55</v>
      </c>
      <c r="F76" s="85"/>
      <c r="G76" s="36" t="s">
        <v>56</v>
      </c>
      <c r="H76" s="31"/>
      <c r="I76" s="50"/>
      <c r="J76" s="50"/>
      <c r="K76" s="50"/>
    </row>
    <row r="77" spans="1:11" s="16" customFormat="1" ht="17" thickBot="1" x14ac:dyDescent="0.25">
      <c r="A77" s="20"/>
      <c r="B77" s="21"/>
      <c r="C77" s="22"/>
      <c r="D77" s="12"/>
      <c r="E77" s="3"/>
      <c r="F77" s="3"/>
      <c r="G77" s="31"/>
      <c r="H77" s="31"/>
      <c r="I77" s="50"/>
      <c r="J77" s="50"/>
      <c r="K77" s="50"/>
    </row>
    <row r="78" spans="1:11" s="16" customFormat="1" ht="17" thickBot="1" x14ac:dyDescent="0.25">
      <c r="A78" s="20"/>
      <c r="B78" s="14" t="s">
        <v>53</v>
      </c>
      <c r="C78" s="85"/>
      <c r="D78" s="36" t="s">
        <v>38</v>
      </c>
      <c r="E78" s="3"/>
      <c r="F78" s="3"/>
      <c r="G78" s="31"/>
      <c r="H78" s="31"/>
      <c r="I78" s="50"/>
      <c r="J78" s="50"/>
      <c r="K78" s="50"/>
    </row>
    <row r="79" spans="1:11" s="16" customFormat="1" x14ac:dyDescent="0.2">
      <c r="A79" s="20"/>
      <c r="B79" s="14"/>
      <c r="C79" s="156"/>
      <c r="D79" s="36"/>
      <c r="E79" s="3"/>
      <c r="F79" s="3"/>
      <c r="G79" s="31"/>
      <c r="H79" s="31"/>
      <c r="I79" s="50"/>
      <c r="J79" s="50"/>
      <c r="K79" s="50"/>
    </row>
    <row r="80" spans="1:11" s="16" customFormat="1" ht="17" thickBot="1" x14ac:dyDescent="0.25">
      <c r="A80" s="20"/>
      <c r="B80" s="14"/>
      <c r="C80" s="3"/>
      <c r="D80" s="36"/>
      <c r="E80" s="3"/>
      <c r="F80" s="3"/>
      <c r="G80" s="31"/>
      <c r="H80" s="31"/>
      <c r="I80" s="50"/>
      <c r="J80" s="50"/>
      <c r="K80" s="50"/>
    </row>
    <row r="81" spans="1:14" s="16" customFormat="1" ht="17" thickBot="1" x14ac:dyDescent="0.25">
      <c r="A81" s="20"/>
      <c r="B81" s="145" t="s">
        <v>134</v>
      </c>
      <c r="C81" s="79" t="s">
        <v>20</v>
      </c>
      <c r="D81" s="3" t="s">
        <v>133</v>
      </c>
      <c r="F81" s="3"/>
      <c r="G81" s="31"/>
      <c r="H81" s="31"/>
      <c r="I81" s="50"/>
      <c r="J81" s="50"/>
      <c r="K81" s="50"/>
    </row>
    <row r="82" spans="1:14" s="16" customFormat="1" x14ac:dyDescent="0.2">
      <c r="A82" s="20"/>
      <c r="B82" s="14"/>
      <c r="C82" s="3"/>
      <c r="D82" s="36"/>
      <c r="E82" s="3"/>
      <c r="F82" s="3"/>
      <c r="G82" s="31"/>
      <c r="H82" s="31"/>
      <c r="I82" s="50"/>
      <c r="J82" s="50"/>
      <c r="K82" s="50"/>
    </row>
    <row r="83" spans="1:14" s="16" customFormat="1" x14ac:dyDescent="0.2">
      <c r="A83" s="20"/>
      <c r="B83" s="14"/>
      <c r="C83" s="3"/>
      <c r="D83" s="36"/>
      <c r="E83" s="3"/>
      <c r="F83" s="3"/>
      <c r="G83" s="31"/>
      <c r="H83" s="31"/>
      <c r="I83" s="50"/>
      <c r="J83" s="50"/>
      <c r="K83" s="50"/>
    </row>
    <row r="84" spans="1:14" s="16" customFormat="1" x14ac:dyDescent="0.2">
      <c r="A84" s="111" t="s">
        <v>106</v>
      </c>
      <c r="B84" s="14"/>
      <c r="C84" s="3"/>
      <c r="D84" s="36"/>
      <c r="E84" s="3"/>
      <c r="F84" s="3"/>
      <c r="G84" s="31"/>
      <c r="H84" s="31"/>
      <c r="I84" s="50"/>
      <c r="J84" s="50"/>
      <c r="K84" s="50"/>
    </row>
    <row r="85" spans="1:14" s="16" customFormat="1" x14ac:dyDescent="0.2">
      <c r="A85" s="20"/>
      <c r="B85" s="14"/>
      <c r="C85" s="3"/>
      <c r="D85" s="36"/>
      <c r="E85" s="3"/>
      <c r="F85" s="3"/>
      <c r="G85" s="31"/>
      <c r="H85" s="31"/>
      <c r="I85" s="50"/>
      <c r="J85" s="50"/>
      <c r="K85" s="50"/>
    </row>
    <row r="86" spans="1:14" s="16" customFormat="1" x14ac:dyDescent="0.2">
      <c r="B86" s="14"/>
      <c r="C86" s="144" t="s">
        <v>107</v>
      </c>
      <c r="D86" s="83" t="s">
        <v>138</v>
      </c>
      <c r="E86" s="83"/>
      <c r="F86" s="83"/>
      <c r="G86" s="83"/>
      <c r="H86" s="83"/>
      <c r="I86" s="83"/>
      <c r="J86" s="50"/>
      <c r="K86" s="50"/>
      <c r="N86" s="146"/>
    </row>
    <row r="87" spans="1:14" s="16" customFormat="1" ht="17" thickBot="1" x14ac:dyDescent="0.25">
      <c r="A87" s="20"/>
      <c r="B87" s="14"/>
      <c r="C87" s="3"/>
      <c r="D87" s="36"/>
      <c r="E87" s="3"/>
      <c r="F87" s="3"/>
      <c r="G87" s="31"/>
      <c r="H87" s="31"/>
      <c r="I87" s="50"/>
      <c r="J87" s="50"/>
      <c r="K87" s="50"/>
    </row>
    <row r="88" spans="1:14" s="16" customFormat="1" ht="17" thickBot="1" x14ac:dyDescent="0.25">
      <c r="A88" s="20"/>
      <c r="B88" s="14"/>
      <c r="C88" s="145" t="s">
        <v>108</v>
      </c>
      <c r="D88" s="163" t="s">
        <v>109</v>
      </c>
      <c r="E88" s="3" t="s">
        <v>141</v>
      </c>
      <c r="F88" s="3"/>
      <c r="G88" s="31"/>
      <c r="H88" s="31"/>
      <c r="I88" s="50"/>
      <c r="J88" s="50"/>
      <c r="K88" s="50"/>
    </row>
    <row r="89" spans="1:14" s="16" customFormat="1" ht="17" thickBot="1" x14ac:dyDescent="0.25">
      <c r="A89" s="20"/>
      <c r="B89" s="14"/>
      <c r="C89" s="3"/>
      <c r="D89" s="36"/>
      <c r="E89" s="3"/>
      <c r="F89" s="3"/>
      <c r="G89" s="31"/>
      <c r="H89" s="31"/>
      <c r="I89" s="50"/>
      <c r="J89" s="50"/>
      <c r="K89" s="50"/>
    </row>
    <row r="90" spans="1:14" s="16" customFormat="1" ht="17" thickBot="1" x14ac:dyDescent="0.25">
      <c r="A90" s="20"/>
      <c r="B90" s="14"/>
      <c r="C90" s="145" t="s">
        <v>115</v>
      </c>
      <c r="D90" s="160" t="s">
        <v>113</v>
      </c>
      <c r="E90" s="3" t="s">
        <v>114</v>
      </c>
      <c r="F90" s="3"/>
      <c r="G90" s="31"/>
      <c r="H90" s="31"/>
      <c r="I90" s="50"/>
      <c r="J90" s="50"/>
      <c r="K90" s="50"/>
    </row>
    <row r="91" spans="1:14" s="16" customFormat="1" ht="16" customHeight="1" x14ac:dyDescent="0.2">
      <c r="A91" s="20"/>
      <c r="B91" s="14"/>
      <c r="C91" s="3"/>
      <c r="D91" s="36"/>
      <c r="E91" s="3"/>
      <c r="F91" s="3"/>
      <c r="G91" s="31"/>
      <c r="H91" s="31"/>
      <c r="I91" s="50"/>
      <c r="J91" s="50"/>
      <c r="K91" s="50"/>
    </row>
    <row r="92" spans="1:14" s="16" customFormat="1" x14ac:dyDescent="0.2">
      <c r="A92" s="20"/>
      <c r="B92" s="14"/>
      <c r="C92" s="3"/>
      <c r="D92" s="36"/>
      <c r="E92" s="3"/>
      <c r="F92" s="3"/>
      <c r="G92" s="31"/>
      <c r="H92" s="31"/>
      <c r="I92" s="50"/>
      <c r="J92" s="50"/>
      <c r="K92" s="50"/>
    </row>
    <row r="93" spans="1:14" s="16" customFormat="1" x14ac:dyDescent="0.2">
      <c r="A93" s="20"/>
      <c r="B93" s="14"/>
      <c r="C93" s="3"/>
      <c r="D93" s="36"/>
      <c r="E93" s="3"/>
      <c r="F93" s="3"/>
      <c r="G93" s="31"/>
      <c r="H93" s="31"/>
      <c r="I93" s="50"/>
      <c r="J93" s="50"/>
      <c r="K93" s="50"/>
    </row>
    <row r="94" spans="1:14" s="16" customFormat="1" ht="16" customHeight="1" x14ac:dyDescent="0.2">
      <c r="A94" s="20"/>
      <c r="B94" s="14"/>
      <c r="C94" s="149" t="s">
        <v>110</v>
      </c>
      <c r="D94" s="208" t="s">
        <v>116</v>
      </c>
      <c r="E94" s="208"/>
      <c r="F94" s="208"/>
      <c r="G94" s="208"/>
      <c r="H94" s="208"/>
      <c r="I94" s="208"/>
      <c r="J94" s="148"/>
      <c r="K94" s="50"/>
      <c r="N94" s="146" t="s">
        <v>111</v>
      </c>
    </row>
    <row r="95" spans="1:14" s="16" customFormat="1" x14ac:dyDescent="0.2">
      <c r="A95" s="20"/>
      <c r="B95" s="14"/>
      <c r="C95" s="3"/>
      <c r="D95" s="208"/>
      <c r="E95" s="208"/>
      <c r="F95" s="208"/>
      <c r="G95" s="208"/>
      <c r="H95" s="208"/>
      <c r="I95" s="208"/>
      <c r="J95" s="148"/>
      <c r="K95" s="50"/>
      <c r="N95" s="16" t="s">
        <v>112</v>
      </c>
    </row>
    <row r="96" spans="1:14" s="16" customFormat="1" x14ac:dyDescent="0.2">
      <c r="A96" s="20"/>
      <c r="B96" s="14"/>
      <c r="C96" s="3"/>
      <c r="D96" s="208"/>
      <c r="E96" s="208"/>
      <c r="F96" s="208"/>
      <c r="G96" s="208"/>
      <c r="H96" s="208"/>
      <c r="I96" s="208"/>
      <c r="J96" s="148"/>
      <c r="K96" s="50"/>
      <c r="N96" s="16" t="s">
        <v>113</v>
      </c>
    </row>
    <row r="97" spans="1:14" s="16" customFormat="1" x14ac:dyDescent="0.2">
      <c r="A97" s="20"/>
      <c r="B97" s="14"/>
      <c r="C97" s="3"/>
      <c r="D97" s="208"/>
      <c r="E97" s="208"/>
      <c r="F97" s="208"/>
      <c r="G97" s="208"/>
      <c r="H97" s="208"/>
      <c r="I97" s="208"/>
      <c r="J97" s="148"/>
      <c r="K97" s="50"/>
      <c r="N97" s="16" t="s">
        <v>92</v>
      </c>
    </row>
    <row r="98" spans="1:14" s="16" customFormat="1" x14ac:dyDescent="0.2">
      <c r="A98" s="20"/>
      <c r="B98" s="14"/>
      <c r="C98" s="3"/>
      <c r="D98" s="208"/>
      <c r="E98" s="208"/>
      <c r="F98" s="208"/>
      <c r="G98" s="208"/>
      <c r="H98" s="208"/>
      <c r="I98" s="208"/>
      <c r="J98" s="148"/>
      <c r="K98" s="50"/>
    </row>
    <row r="99" spans="1:14" s="16" customFormat="1" x14ac:dyDescent="0.2">
      <c r="A99" s="20"/>
      <c r="B99" s="14"/>
      <c r="C99" s="3"/>
      <c r="D99" s="208"/>
      <c r="E99" s="208"/>
      <c r="F99" s="208"/>
      <c r="G99" s="208"/>
      <c r="H99" s="208"/>
      <c r="I99" s="208"/>
      <c r="J99" s="148"/>
      <c r="K99" s="50"/>
    </row>
    <row r="100" spans="1:14" s="16" customFormat="1" x14ac:dyDescent="0.2">
      <c r="A100" s="20"/>
      <c r="B100" s="14"/>
      <c r="C100" s="3"/>
      <c r="D100" s="208"/>
      <c r="E100" s="208"/>
      <c r="F100" s="208"/>
      <c r="G100" s="208"/>
      <c r="H100" s="208"/>
      <c r="I100" s="208"/>
      <c r="J100" s="148"/>
      <c r="K100" s="50"/>
    </row>
    <row r="101" spans="1:14" s="16" customFormat="1" x14ac:dyDescent="0.2">
      <c r="A101" s="20"/>
      <c r="B101" s="14"/>
      <c r="C101" s="3"/>
      <c r="D101" s="208"/>
      <c r="E101" s="208"/>
      <c r="F101" s="208"/>
      <c r="G101" s="208"/>
      <c r="H101" s="208"/>
      <c r="I101" s="208"/>
      <c r="J101" s="148"/>
      <c r="K101" s="50"/>
    </row>
    <row r="102" spans="1:14" s="16" customFormat="1" x14ac:dyDescent="0.2">
      <c r="A102" s="20"/>
      <c r="B102" s="14"/>
      <c r="C102" s="3"/>
      <c r="D102" s="208"/>
      <c r="E102" s="208"/>
      <c r="F102" s="208"/>
      <c r="G102" s="208"/>
      <c r="H102" s="208"/>
      <c r="I102" s="208"/>
      <c r="J102" s="148"/>
      <c r="K102" s="50"/>
    </row>
    <row r="103" spans="1:14" s="16" customFormat="1" x14ac:dyDescent="0.2">
      <c r="A103" s="20"/>
      <c r="B103" s="14"/>
      <c r="C103" s="3"/>
      <c r="D103" s="208"/>
      <c r="E103" s="208"/>
      <c r="F103" s="208"/>
      <c r="G103" s="208"/>
      <c r="H103" s="208"/>
      <c r="I103" s="208"/>
      <c r="J103" s="148"/>
      <c r="K103" s="50"/>
    </row>
    <row r="104" spans="1:14" s="16" customFormat="1" x14ac:dyDescent="0.2">
      <c r="A104" s="20"/>
      <c r="B104" s="14"/>
      <c r="C104" s="3"/>
      <c r="D104" s="208"/>
      <c r="E104" s="208"/>
      <c r="F104" s="208"/>
      <c r="G104" s="208"/>
      <c r="H104" s="208"/>
      <c r="I104" s="208"/>
      <c r="J104" s="148"/>
      <c r="K104" s="50"/>
    </row>
    <row r="105" spans="1:14" s="16" customFormat="1" x14ac:dyDescent="0.2">
      <c r="A105" s="20"/>
      <c r="B105" s="14"/>
      <c r="C105" s="3"/>
      <c r="D105" s="208"/>
      <c r="E105" s="208"/>
      <c r="F105" s="208"/>
      <c r="G105" s="208"/>
      <c r="H105" s="208"/>
      <c r="I105" s="208"/>
      <c r="J105" s="148"/>
      <c r="K105" s="50"/>
    </row>
    <row r="106" spans="1:14" s="16" customFormat="1" x14ac:dyDescent="0.2">
      <c r="A106" s="20"/>
      <c r="B106" s="14"/>
      <c r="C106" s="3"/>
      <c r="D106" s="208"/>
      <c r="E106" s="208"/>
      <c r="F106" s="208"/>
      <c r="G106" s="208"/>
      <c r="H106" s="208"/>
      <c r="I106" s="208"/>
      <c r="J106" s="147"/>
      <c r="K106" s="50"/>
    </row>
    <row r="107" spans="1:14" s="16" customFormat="1" x14ac:dyDescent="0.2">
      <c r="A107" s="20"/>
      <c r="B107" s="14"/>
      <c r="C107" s="3"/>
      <c r="D107" s="208"/>
      <c r="E107" s="208"/>
      <c r="F107" s="208"/>
      <c r="G107" s="208"/>
      <c r="H107" s="208"/>
      <c r="I107" s="208"/>
      <c r="J107" s="147"/>
      <c r="K107" s="50"/>
    </row>
    <row r="108" spans="1:14" s="16" customFormat="1" x14ac:dyDescent="0.2">
      <c r="A108" s="20"/>
      <c r="B108" s="14"/>
      <c r="C108" s="3"/>
      <c r="D108" s="147"/>
      <c r="E108" s="147"/>
      <c r="F108" s="147"/>
      <c r="G108" s="147"/>
      <c r="H108" s="147"/>
      <c r="I108" s="147"/>
      <c r="J108" s="147"/>
      <c r="K108" s="50"/>
    </row>
    <row r="109" spans="1:14" s="16" customFormat="1" ht="16" customHeight="1" x14ac:dyDescent="0.2">
      <c r="A109" s="206" t="s">
        <v>117</v>
      </c>
      <c r="B109" s="206"/>
      <c r="C109" s="206"/>
      <c r="D109" s="206"/>
      <c r="E109" s="206"/>
      <c r="F109" s="206"/>
      <c r="G109" s="206"/>
      <c r="H109" s="206"/>
      <c r="I109" s="206"/>
      <c r="J109" s="147"/>
      <c r="K109" s="50"/>
    </row>
    <row r="110" spans="1:14" s="16" customFormat="1" x14ac:dyDescent="0.2">
      <c r="A110" s="150"/>
      <c r="B110" s="150"/>
      <c r="C110" s="150"/>
      <c r="D110" s="147"/>
      <c r="E110" s="147"/>
      <c r="F110" s="147"/>
      <c r="G110" s="147"/>
      <c r="H110" s="147"/>
      <c r="I110" s="147"/>
      <c r="J110" s="147"/>
      <c r="K110" s="50"/>
    </row>
    <row r="111" spans="1:14" s="16" customFormat="1" x14ac:dyDescent="0.2">
      <c r="A111" s="207"/>
      <c r="B111" s="207"/>
      <c r="C111" s="207"/>
      <c r="D111" s="207"/>
      <c r="E111" s="207"/>
      <c r="F111" s="207"/>
      <c r="G111" s="207"/>
      <c r="H111" s="207"/>
      <c r="I111" s="207"/>
      <c r="J111" s="147"/>
      <c r="K111" s="50"/>
    </row>
    <row r="112" spans="1:14" s="16" customFormat="1" x14ac:dyDescent="0.2">
      <c r="A112" s="207"/>
      <c r="B112" s="207"/>
      <c r="C112" s="207"/>
      <c r="D112" s="207"/>
      <c r="E112" s="207"/>
      <c r="F112" s="207"/>
      <c r="G112" s="207"/>
      <c r="H112" s="207"/>
      <c r="I112" s="207"/>
      <c r="J112" s="147"/>
      <c r="K112" s="50"/>
    </row>
    <row r="113" spans="1:14" s="16" customFormat="1" x14ac:dyDescent="0.2">
      <c r="A113" s="207"/>
      <c r="B113" s="207"/>
      <c r="C113" s="207"/>
      <c r="D113" s="207"/>
      <c r="E113" s="207"/>
      <c r="F113" s="207"/>
      <c r="G113" s="207"/>
      <c r="H113" s="207"/>
      <c r="I113" s="207"/>
      <c r="J113" s="147"/>
      <c r="K113" s="50"/>
    </row>
    <row r="114" spans="1:14" s="16" customFormat="1" x14ac:dyDescent="0.2">
      <c r="A114" s="207"/>
      <c r="B114" s="207"/>
      <c r="C114" s="207"/>
      <c r="D114" s="207"/>
      <c r="E114" s="207"/>
      <c r="F114" s="207"/>
      <c r="G114" s="207"/>
      <c r="H114" s="207"/>
      <c r="I114" s="207"/>
      <c r="J114" s="147"/>
      <c r="K114" s="50"/>
    </row>
    <row r="115" spans="1:14" s="16" customFormat="1" x14ac:dyDescent="0.2">
      <c r="A115" s="207"/>
      <c r="B115" s="207"/>
      <c r="C115" s="207"/>
      <c r="D115" s="207"/>
      <c r="E115" s="207"/>
      <c r="F115" s="207"/>
      <c r="G115" s="207"/>
      <c r="H115" s="207"/>
      <c r="I115" s="207"/>
      <c r="J115" s="147"/>
      <c r="K115" s="50"/>
    </row>
    <row r="116" spans="1:14" s="16" customFormat="1" x14ac:dyDescent="0.2">
      <c r="A116" s="207"/>
      <c r="B116" s="207"/>
      <c r="C116" s="207"/>
      <c r="D116" s="207"/>
      <c r="E116" s="207"/>
      <c r="F116" s="207"/>
      <c r="G116" s="207"/>
      <c r="H116" s="207"/>
      <c r="I116" s="207"/>
      <c r="J116" s="147"/>
      <c r="K116" s="50"/>
    </row>
    <row r="117" spans="1:14" s="16" customFormat="1" x14ac:dyDescent="0.2">
      <c r="A117" s="207"/>
      <c r="B117" s="207"/>
      <c r="C117" s="207"/>
      <c r="D117" s="207"/>
      <c r="E117" s="207"/>
      <c r="F117" s="207"/>
      <c r="G117" s="207"/>
      <c r="H117" s="207"/>
      <c r="I117" s="207"/>
      <c r="J117" s="147"/>
      <c r="K117" s="50"/>
    </row>
    <row r="118" spans="1:14" s="16" customFormat="1" x14ac:dyDescent="0.2">
      <c r="A118" s="207"/>
      <c r="B118" s="207"/>
      <c r="C118" s="207"/>
      <c r="D118" s="207"/>
      <c r="E118" s="207"/>
      <c r="F118" s="207"/>
      <c r="G118" s="207"/>
      <c r="H118" s="207"/>
      <c r="I118" s="207"/>
      <c r="J118" s="147"/>
      <c r="K118" s="50"/>
    </row>
    <row r="119" spans="1:14" s="16" customFormat="1" x14ac:dyDescent="0.2">
      <c r="A119" s="207"/>
      <c r="B119" s="207"/>
      <c r="C119" s="207"/>
      <c r="D119" s="207"/>
      <c r="E119" s="207"/>
      <c r="F119" s="207"/>
      <c r="G119" s="207"/>
      <c r="H119" s="207"/>
      <c r="I119" s="207"/>
      <c r="J119" s="147"/>
      <c r="K119" s="50"/>
    </row>
    <row r="120" spans="1:14" s="16" customFormat="1" x14ac:dyDescent="0.2">
      <c r="A120" s="207"/>
      <c r="B120" s="207"/>
      <c r="C120" s="207"/>
      <c r="D120" s="207"/>
      <c r="E120" s="207"/>
      <c r="F120" s="207"/>
      <c r="G120" s="207"/>
      <c r="H120" s="207"/>
      <c r="I120" s="207"/>
      <c r="J120" s="147"/>
      <c r="K120" s="50"/>
    </row>
    <row r="121" spans="1:14" s="16" customFormat="1" x14ac:dyDescent="0.2">
      <c r="A121" s="207"/>
      <c r="B121" s="207"/>
      <c r="C121" s="207"/>
      <c r="D121" s="207"/>
      <c r="E121" s="207"/>
      <c r="F121" s="207"/>
      <c r="G121" s="207"/>
      <c r="H121" s="207"/>
      <c r="I121" s="207"/>
      <c r="J121" s="147"/>
      <c r="K121" s="50"/>
    </row>
    <row r="122" spans="1:14" s="16" customFormat="1" x14ac:dyDescent="0.2">
      <c r="A122" s="20"/>
      <c r="B122" s="14"/>
      <c r="C122" s="3"/>
      <c r="D122" s="147"/>
      <c r="E122" s="147"/>
      <c r="F122" s="147"/>
      <c r="G122" s="147"/>
      <c r="H122" s="147"/>
      <c r="I122" s="147"/>
      <c r="J122" s="147"/>
      <c r="K122" s="50"/>
    </row>
    <row r="123" spans="1:14" s="16" customFormat="1" ht="16" customHeight="1" x14ac:dyDescent="0.2">
      <c r="A123" s="206" t="s">
        <v>129</v>
      </c>
      <c r="B123" s="206"/>
      <c r="C123" s="206"/>
      <c r="D123" s="206"/>
      <c r="E123" s="206"/>
      <c r="F123" s="206"/>
      <c r="G123" s="206"/>
      <c r="H123" s="206"/>
      <c r="I123" s="206"/>
      <c r="J123" s="147"/>
      <c r="K123" s="50"/>
      <c r="N123" s="146" t="s">
        <v>120</v>
      </c>
    </row>
    <row r="124" spans="1:14" s="16" customFormat="1" x14ac:dyDescent="0.2">
      <c r="A124" s="20"/>
      <c r="B124" s="14"/>
      <c r="C124" s="3"/>
      <c r="D124" s="147"/>
      <c r="E124" s="147"/>
      <c r="F124" s="147"/>
      <c r="G124" s="147"/>
      <c r="H124" s="147"/>
      <c r="I124" s="147"/>
      <c r="J124" s="147"/>
      <c r="K124" s="50"/>
      <c r="N124" s="16" t="s">
        <v>121</v>
      </c>
    </row>
    <row r="125" spans="1:14" s="16" customFormat="1" ht="17" x14ac:dyDescent="0.2">
      <c r="A125" s="151" t="s">
        <v>118</v>
      </c>
      <c r="B125" s="151" t="s">
        <v>119</v>
      </c>
      <c r="C125" s="152" t="s">
        <v>124</v>
      </c>
      <c r="D125" s="153"/>
      <c r="E125" s="147"/>
      <c r="F125" s="151" t="s">
        <v>118</v>
      </c>
      <c r="G125" s="151" t="s">
        <v>119</v>
      </c>
      <c r="H125" s="152" t="s">
        <v>124</v>
      </c>
      <c r="I125" s="153"/>
      <c r="J125" s="147"/>
      <c r="K125" s="50"/>
      <c r="N125" s="16" t="s">
        <v>122</v>
      </c>
    </row>
    <row r="126" spans="1:14" s="16" customFormat="1" ht="17" x14ac:dyDescent="0.2">
      <c r="A126" s="154">
        <v>1</v>
      </c>
      <c r="B126" s="161"/>
      <c r="C126" s="162"/>
      <c r="D126" s="155" t="str">
        <f>IF(B126="","",IF(B126=$N$124,CONCATENATE($D$90," ",$N$130),IF(B126=$N$125,CONCATENATE($D$90," ",$N$131),$N$132)))</f>
        <v/>
      </c>
      <c r="E126" s="147"/>
      <c r="F126" s="154">
        <f>A140+1</f>
        <v>16</v>
      </c>
      <c r="G126" s="161"/>
      <c r="H126" s="162"/>
      <c r="I126" s="155" t="str">
        <f>IF(G126="","",IF(G126=$N$124,CONCATENATE($D$90," ",$N$130),IF(G126=$N$125,CONCATENATE($D$90," ",$N$131),$N$132)))</f>
        <v/>
      </c>
      <c r="J126" s="147"/>
      <c r="K126" s="50"/>
      <c r="N126" s="16" t="s">
        <v>123</v>
      </c>
    </row>
    <row r="127" spans="1:14" s="16" customFormat="1" ht="17" x14ac:dyDescent="0.2">
      <c r="A127" s="154">
        <f>A126+1</f>
        <v>2</v>
      </c>
      <c r="B127" s="161"/>
      <c r="C127" s="162"/>
      <c r="D127" s="155" t="str">
        <f t="shared" ref="D127:D140" si="0">IF(B127="","",IF(B127=$N$124,CONCATENATE($D$90," ",$N$130),IF(B127=$N$125,CONCATENATE($D$90," ",$N$131),$N$132)))</f>
        <v/>
      </c>
      <c r="E127" s="147"/>
      <c r="F127" s="154">
        <f>F126+1</f>
        <v>17</v>
      </c>
      <c r="G127" s="161"/>
      <c r="H127" s="162"/>
      <c r="I127" s="155" t="str">
        <f t="shared" ref="I127:I140" si="1">IF(G127="","",IF(G127=$N$124,CONCATENATE($D$90," ",$N$130),IF(G127=$N$125,CONCATENATE($D$90," ",$N$131),$N$132)))</f>
        <v/>
      </c>
      <c r="J127" s="147"/>
      <c r="K127" s="50"/>
      <c r="N127" s="16" t="s">
        <v>92</v>
      </c>
    </row>
    <row r="128" spans="1:14" s="16" customFormat="1" ht="17" x14ac:dyDescent="0.2">
      <c r="A128" s="154">
        <f t="shared" ref="A128:A140" si="2">A127+1</f>
        <v>3</v>
      </c>
      <c r="B128" s="161"/>
      <c r="C128" s="162"/>
      <c r="D128" s="155" t="str">
        <f t="shared" si="0"/>
        <v/>
      </c>
      <c r="E128" s="147"/>
      <c r="F128" s="154">
        <f t="shared" ref="F128:F140" si="3">F127+1</f>
        <v>18</v>
      </c>
      <c r="G128" s="161"/>
      <c r="H128" s="162"/>
      <c r="I128" s="155" t="str">
        <f t="shared" si="1"/>
        <v/>
      </c>
      <c r="J128" s="147"/>
      <c r="K128" s="50"/>
    </row>
    <row r="129" spans="1:256" s="16" customFormat="1" ht="17" x14ac:dyDescent="0.2">
      <c r="A129" s="154">
        <f t="shared" si="2"/>
        <v>4</v>
      </c>
      <c r="B129" s="161"/>
      <c r="C129" s="162"/>
      <c r="D129" s="155" t="str">
        <f t="shared" si="0"/>
        <v/>
      </c>
      <c r="E129" s="147"/>
      <c r="F129" s="154">
        <f t="shared" si="3"/>
        <v>19</v>
      </c>
      <c r="G129" s="161"/>
      <c r="H129" s="162"/>
      <c r="I129" s="155" t="str">
        <f t="shared" si="1"/>
        <v/>
      </c>
      <c r="J129" s="147"/>
      <c r="K129" s="50"/>
      <c r="N129" s="146" t="s">
        <v>125</v>
      </c>
    </row>
    <row r="130" spans="1:256" s="16" customFormat="1" ht="17" x14ac:dyDescent="0.2">
      <c r="A130" s="154">
        <f t="shared" si="2"/>
        <v>5</v>
      </c>
      <c r="B130" s="161"/>
      <c r="C130" s="162"/>
      <c r="D130" s="155" t="str">
        <f t="shared" si="0"/>
        <v/>
      </c>
      <c r="E130" s="147"/>
      <c r="F130" s="154">
        <f t="shared" si="3"/>
        <v>20</v>
      </c>
      <c r="G130" s="161"/>
      <c r="H130" s="162"/>
      <c r="I130" s="155" t="str">
        <f t="shared" si="1"/>
        <v/>
      </c>
      <c r="J130" s="147"/>
      <c r="K130" s="50"/>
      <c r="N130" s="16" t="s">
        <v>128</v>
      </c>
    </row>
    <row r="131" spans="1:256" s="16" customFormat="1" ht="17" x14ac:dyDescent="0.2">
      <c r="A131" s="154">
        <f t="shared" si="2"/>
        <v>6</v>
      </c>
      <c r="B131" s="161"/>
      <c r="C131" s="162"/>
      <c r="D131" s="155" t="str">
        <f t="shared" si="0"/>
        <v/>
      </c>
      <c r="E131" s="147"/>
      <c r="F131" s="154">
        <f t="shared" si="3"/>
        <v>21</v>
      </c>
      <c r="G131" s="161"/>
      <c r="H131" s="162"/>
      <c r="I131" s="155" t="str">
        <f t="shared" si="1"/>
        <v/>
      </c>
      <c r="J131" s="147"/>
      <c r="K131" s="50"/>
      <c r="N131" s="16" t="s">
        <v>126</v>
      </c>
    </row>
    <row r="132" spans="1:256" s="16" customFormat="1" ht="17" x14ac:dyDescent="0.2">
      <c r="A132" s="154">
        <f t="shared" si="2"/>
        <v>7</v>
      </c>
      <c r="B132" s="161"/>
      <c r="C132" s="162"/>
      <c r="D132" s="155" t="str">
        <f t="shared" si="0"/>
        <v/>
      </c>
      <c r="E132" s="147"/>
      <c r="F132" s="154">
        <f t="shared" si="3"/>
        <v>22</v>
      </c>
      <c r="G132" s="161"/>
      <c r="H132" s="162"/>
      <c r="I132" s="155" t="str">
        <f t="shared" si="1"/>
        <v/>
      </c>
      <c r="J132" s="147"/>
      <c r="K132" s="50"/>
      <c r="N132" s="16" t="s">
        <v>127</v>
      </c>
    </row>
    <row r="133" spans="1:256" s="16" customFormat="1" ht="17" x14ac:dyDescent="0.2">
      <c r="A133" s="154">
        <f t="shared" si="2"/>
        <v>8</v>
      </c>
      <c r="B133" s="161"/>
      <c r="C133" s="162"/>
      <c r="D133" s="155" t="str">
        <f t="shared" si="0"/>
        <v/>
      </c>
      <c r="E133" s="147"/>
      <c r="F133" s="154">
        <f t="shared" si="3"/>
        <v>23</v>
      </c>
      <c r="G133" s="161"/>
      <c r="H133" s="162"/>
      <c r="I133" s="155" t="str">
        <f t="shared" si="1"/>
        <v/>
      </c>
      <c r="J133" s="147"/>
      <c r="K133" s="50"/>
    </row>
    <row r="134" spans="1:256" s="16" customFormat="1" ht="17" x14ac:dyDescent="0.2">
      <c r="A134" s="154">
        <f t="shared" si="2"/>
        <v>9</v>
      </c>
      <c r="B134" s="161"/>
      <c r="C134" s="162"/>
      <c r="D134" s="155" t="str">
        <f t="shared" si="0"/>
        <v/>
      </c>
      <c r="E134" s="147"/>
      <c r="F134" s="154">
        <f t="shared" si="3"/>
        <v>24</v>
      </c>
      <c r="G134" s="161"/>
      <c r="H134" s="162"/>
      <c r="I134" s="155" t="str">
        <f t="shared" si="1"/>
        <v/>
      </c>
      <c r="J134" s="147"/>
      <c r="K134" s="50"/>
    </row>
    <row r="135" spans="1:256" s="16" customFormat="1" ht="17" x14ac:dyDescent="0.2">
      <c r="A135" s="154">
        <f t="shared" si="2"/>
        <v>10</v>
      </c>
      <c r="B135" s="161"/>
      <c r="C135" s="162"/>
      <c r="D135" s="155" t="str">
        <f t="shared" si="0"/>
        <v/>
      </c>
      <c r="E135" s="147"/>
      <c r="F135" s="154">
        <f t="shared" si="3"/>
        <v>25</v>
      </c>
      <c r="G135" s="161"/>
      <c r="H135" s="162"/>
      <c r="I135" s="155" t="str">
        <f t="shared" si="1"/>
        <v/>
      </c>
      <c r="J135" s="147"/>
      <c r="K135" s="50"/>
    </row>
    <row r="136" spans="1:256" s="16" customFormat="1" ht="17" x14ac:dyDescent="0.2">
      <c r="A136" s="154">
        <f t="shared" si="2"/>
        <v>11</v>
      </c>
      <c r="B136" s="161"/>
      <c r="C136" s="162"/>
      <c r="D136" s="155" t="str">
        <f t="shared" si="0"/>
        <v/>
      </c>
      <c r="E136" s="147"/>
      <c r="F136" s="154">
        <f t="shared" si="3"/>
        <v>26</v>
      </c>
      <c r="G136" s="161"/>
      <c r="H136" s="162"/>
      <c r="I136" s="155" t="str">
        <f t="shared" si="1"/>
        <v/>
      </c>
      <c r="J136" s="147"/>
      <c r="K136" s="50"/>
    </row>
    <row r="137" spans="1:256" s="16" customFormat="1" ht="17" x14ac:dyDescent="0.2">
      <c r="A137" s="154">
        <f t="shared" si="2"/>
        <v>12</v>
      </c>
      <c r="B137" s="161"/>
      <c r="C137" s="162"/>
      <c r="D137" s="155" t="str">
        <f t="shared" si="0"/>
        <v/>
      </c>
      <c r="E137" s="147"/>
      <c r="F137" s="154">
        <f t="shared" si="3"/>
        <v>27</v>
      </c>
      <c r="G137" s="161"/>
      <c r="H137" s="162"/>
      <c r="I137" s="155" t="str">
        <f t="shared" si="1"/>
        <v/>
      </c>
      <c r="J137" s="147"/>
      <c r="K137" s="50"/>
    </row>
    <row r="138" spans="1:256" s="16" customFormat="1" ht="17" x14ac:dyDescent="0.2">
      <c r="A138" s="154">
        <f t="shared" si="2"/>
        <v>13</v>
      </c>
      <c r="B138" s="161"/>
      <c r="C138" s="162"/>
      <c r="D138" s="155" t="str">
        <f t="shared" si="0"/>
        <v/>
      </c>
      <c r="E138" s="147"/>
      <c r="F138" s="154">
        <f t="shared" si="3"/>
        <v>28</v>
      </c>
      <c r="G138" s="161"/>
      <c r="H138" s="162"/>
      <c r="I138" s="155" t="str">
        <f t="shared" si="1"/>
        <v/>
      </c>
      <c r="J138" s="147"/>
      <c r="K138" s="50"/>
    </row>
    <row r="139" spans="1:256" s="16" customFormat="1" ht="17" x14ac:dyDescent="0.2">
      <c r="A139" s="154">
        <f t="shared" si="2"/>
        <v>14</v>
      </c>
      <c r="B139" s="161"/>
      <c r="C139" s="162"/>
      <c r="D139" s="155" t="str">
        <f t="shared" si="0"/>
        <v/>
      </c>
      <c r="E139" s="147"/>
      <c r="F139" s="154">
        <f t="shared" si="3"/>
        <v>29</v>
      </c>
      <c r="G139" s="161"/>
      <c r="H139" s="162"/>
      <c r="I139" s="155" t="str">
        <f t="shared" si="1"/>
        <v/>
      </c>
      <c r="J139" s="147"/>
      <c r="K139" s="50"/>
    </row>
    <row r="140" spans="1:256" s="16" customFormat="1" ht="17" x14ac:dyDescent="0.2">
      <c r="A140" s="154">
        <f t="shared" si="2"/>
        <v>15</v>
      </c>
      <c r="B140" s="161"/>
      <c r="C140" s="162"/>
      <c r="D140" s="155" t="str">
        <f t="shared" si="0"/>
        <v/>
      </c>
      <c r="E140" s="147"/>
      <c r="F140" s="154">
        <f t="shared" si="3"/>
        <v>30</v>
      </c>
      <c r="G140" s="161"/>
      <c r="H140" s="162"/>
      <c r="I140" s="155" t="str">
        <f t="shared" si="1"/>
        <v/>
      </c>
      <c r="J140" s="147"/>
      <c r="K140" s="50"/>
    </row>
    <row r="141" spans="1:256" s="16" customFormat="1" x14ac:dyDescent="0.2">
      <c r="A141" s="20"/>
      <c r="B141" s="14"/>
      <c r="C141" s="3"/>
      <c r="D141" s="147"/>
      <c r="E141" s="147"/>
      <c r="F141" s="147"/>
      <c r="G141" s="147"/>
      <c r="H141" s="147"/>
      <c r="I141" s="147"/>
      <c r="J141" s="147"/>
      <c r="K141" s="50"/>
    </row>
    <row r="142" spans="1:256" s="16" customFormat="1" x14ac:dyDescent="0.2">
      <c r="A142" s="20"/>
      <c r="B142" s="21"/>
      <c r="C142" s="22"/>
      <c r="D142" s="12"/>
      <c r="E142" s="3"/>
      <c r="F142" s="3"/>
      <c r="G142" s="31"/>
      <c r="H142" s="31"/>
      <c r="I142" s="50"/>
      <c r="J142" s="50"/>
      <c r="K142" s="50"/>
    </row>
    <row r="143" spans="1:256" s="16" customFormat="1" x14ac:dyDescent="0.2">
      <c r="A143" s="84" t="s">
        <v>46</v>
      </c>
      <c r="B143" s="21"/>
      <c r="C143" s="22"/>
      <c r="D143" s="6"/>
      <c r="E143" s="3"/>
      <c r="F143" s="3"/>
      <c r="G143" s="31"/>
      <c r="H143" s="31"/>
      <c r="I143" s="50"/>
      <c r="J143" s="50"/>
      <c r="K143" s="50"/>
      <c r="O143" s="55"/>
      <c r="P143" s="55"/>
      <c r="Q143" s="56"/>
      <c r="R143" s="55"/>
      <c r="S143" s="55"/>
    </row>
    <row r="144" spans="1:256" s="57" customFormat="1" x14ac:dyDescent="0.2">
      <c r="A144" s="169"/>
      <c r="B144" s="169"/>
      <c r="C144" s="169"/>
      <c r="D144" s="169"/>
      <c r="E144" s="169"/>
      <c r="F144" s="169"/>
      <c r="G144" s="169"/>
      <c r="H144" s="169"/>
      <c r="I144" s="169"/>
      <c r="J144" s="50"/>
      <c r="K144" s="55"/>
      <c r="L144" s="55"/>
      <c r="M144" s="55"/>
      <c r="N144" s="16"/>
      <c r="O144" s="55"/>
      <c r="P144" s="55"/>
      <c r="Q144" s="56"/>
      <c r="R144" s="55"/>
      <c r="S144" s="55"/>
      <c r="T144" s="55"/>
      <c r="U144" s="55"/>
      <c r="V144" s="55"/>
      <c r="W144" s="55"/>
      <c r="X144" s="55"/>
      <c r="Y144" s="56"/>
      <c r="Z144" s="55"/>
      <c r="AA144" s="55"/>
      <c r="AB144" s="55"/>
      <c r="AC144" s="55"/>
      <c r="AD144" s="55"/>
      <c r="AE144" s="55"/>
      <c r="AF144" s="55"/>
      <c r="AG144" s="56"/>
      <c r="AH144" s="55"/>
      <c r="AI144" s="55"/>
      <c r="AJ144" s="55"/>
      <c r="AK144" s="55"/>
      <c r="AL144" s="55"/>
      <c r="AM144" s="55"/>
      <c r="AN144" s="55"/>
      <c r="AO144" s="56"/>
      <c r="AP144" s="55"/>
      <c r="AQ144" s="55"/>
      <c r="AR144" s="55"/>
      <c r="AS144" s="55"/>
      <c r="AT144" s="55"/>
      <c r="AU144" s="55"/>
      <c r="AV144" s="55"/>
      <c r="AW144" s="56"/>
      <c r="AX144" s="55"/>
      <c r="AY144" s="55"/>
      <c r="AZ144" s="55"/>
      <c r="BA144" s="55"/>
      <c r="BB144" s="55"/>
      <c r="BC144" s="55"/>
      <c r="BD144" s="55"/>
      <c r="BE144" s="56"/>
      <c r="BF144" s="55"/>
      <c r="BG144" s="55"/>
      <c r="BH144" s="55"/>
      <c r="BI144" s="55"/>
      <c r="BJ144" s="55"/>
      <c r="BK144" s="55"/>
      <c r="BL144" s="55"/>
      <c r="BM144" s="56"/>
      <c r="BN144" s="55"/>
      <c r="BO144" s="55"/>
      <c r="BP144" s="55"/>
      <c r="BQ144" s="55"/>
      <c r="BR144" s="55"/>
      <c r="BS144" s="55"/>
      <c r="BT144" s="55"/>
      <c r="BU144" s="56"/>
      <c r="BV144" s="55"/>
      <c r="BW144" s="55"/>
      <c r="BX144" s="55"/>
      <c r="BY144" s="55"/>
      <c r="BZ144" s="55"/>
      <c r="CA144" s="55"/>
      <c r="CB144" s="55"/>
      <c r="CC144" s="56"/>
      <c r="CD144" s="55"/>
      <c r="CE144" s="55"/>
      <c r="CF144" s="55"/>
      <c r="CG144" s="55"/>
      <c r="CH144" s="55"/>
      <c r="CI144" s="55"/>
      <c r="CJ144" s="55"/>
      <c r="CK144" s="56"/>
      <c r="CL144" s="55"/>
      <c r="CM144" s="55"/>
      <c r="CN144" s="55"/>
      <c r="CO144" s="55"/>
      <c r="CP144" s="55"/>
      <c r="CQ144" s="55"/>
      <c r="CR144" s="55"/>
      <c r="CS144" s="56"/>
      <c r="CT144" s="55"/>
      <c r="CU144" s="55"/>
      <c r="CV144" s="55"/>
      <c r="CW144" s="55"/>
      <c r="CX144" s="55"/>
      <c r="CY144" s="55"/>
      <c r="CZ144" s="55"/>
      <c r="DA144" s="56"/>
      <c r="DB144" s="55"/>
      <c r="DC144" s="55"/>
      <c r="DD144" s="55"/>
      <c r="DE144" s="55"/>
      <c r="DF144" s="55"/>
      <c r="DG144" s="55"/>
      <c r="DH144" s="55"/>
      <c r="DI144" s="56"/>
      <c r="DJ144" s="55"/>
      <c r="DK144" s="55"/>
      <c r="DL144" s="55"/>
      <c r="DM144" s="55"/>
      <c r="DN144" s="55"/>
      <c r="DO144" s="55"/>
      <c r="DP144" s="55"/>
      <c r="DQ144" s="56"/>
      <c r="DR144" s="55"/>
      <c r="DS144" s="55"/>
      <c r="DT144" s="55"/>
      <c r="DU144" s="55"/>
      <c r="DV144" s="55"/>
      <c r="DW144" s="55"/>
      <c r="DX144" s="55"/>
      <c r="DY144" s="56"/>
      <c r="DZ144" s="55"/>
      <c r="EA144" s="55"/>
      <c r="EB144" s="55"/>
      <c r="EC144" s="55"/>
      <c r="ED144" s="55"/>
      <c r="EE144" s="55"/>
      <c r="EF144" s="55"/>
      <c r="EG144" s="56"/>
      <c r="EH144" s="55"/>
      <c r="EI144" s="55"/>
      <c r="EJ144" s="55"/>
      <c r="EK144" s="55"/>
      <c r="EL144" s="55"/>
      <c r="EM144" s="55"/>
      <c r="EN144" s="55"/>
      <c r="EO144" s="56"/>
      <c r="EP144" s="55"/>
      <c r="EQ144" s="55"/>
      <c r="ER144" s="55"/>
      <c r="ES144" s="55"/>
      <c r="ET144" s="55"/>
      <c r="EU144" s="55"/>
      <c r="EV144" s="55"/>
      <c r="EW144" s="56"/>
      <c r="EX144" s="55"/>
      <c r="EY144" s="55"/>
      <c r="EZ144" s="55"/>
      <c r="FA144" s="55"/>
      <c r="FB144" s="55"/>
      <c r="FC144" s="55"/>
      <c r="FD144" s="55"/>
      <c r="FE144" s="56"/>
      <c r="FF144" s="55"/>
      <c r="FG144" s="55"/>
      <c r="FH144" s="55"/>
      <c r="FI144" s="55"/>
      <c r="FJ144" s="55"/>
      <c r="FK144" s="55"/>
      <c r="FL144" s="55"/>
      <c r="FM144" s="56"/>
      <c r="FN144" s="55"/>
      <c r="FO144" s="55"/>
      <c r="FP144" s="55"/>
      <c r="FQ144" s="55"/>
      <c r="FR144" s="55"/>
      <c r="FS144" s="55"/>
      <c r="FT144" s="55"/>
      <c r="FU144" s="56"/>
      <c r="FV144" s="55"/>
      <c r="FW144" s="55"/>
      <c r="FX144" s="55"/>
      <c r="FY144" s="55"/>
      <c r="FZ144" s="55"/>
      <c r="GA144" s="55"/>
      <c r="GB144" s="55"/>
      <c r="GC144" s="56"/>
      <c r="GD144" s="55"/>
      <c r="GE144" s="55"/>
      <c r="GF144" s="55"/>
      <c r="GG144" s="55"/>
      <c r="GH144" s="55"/>
      <c r="GI144" s="55"/>
      <c r="GJ144" s="55"/>
      <c r="GK144" s="56"/>
      <c r="GL144" s="55"/>
      <c r="GM144" s="55"/>
      <c r="GN144" s="55"/>
      <c r="GO144" s="55"/>
      <c r="GP144" s="55"/>
      <c r="GQ144" s="55"/>
      <c r="GR144" s="55"/>
      <c r="GS144" s="56"/>
      <c r="GT144" s="55"/>
      <c r="GU144" s="55"/>
      <c r="GV144" s="55"/>
      <c r="GW144" s="55"/>
      <c r="GX144" s="55"/>
      <c r="GY144" s="55"/>
      <c r="GZ144" s="55"/>
      <c r="HA144" s="56"/>
      <c r="HB144" s="55"/>
      <c r="HC144" s="55"/>
      <c r="HD144" s="55"/>
      <c r="HE144" s="55"/>
      <c r="HF144" s="55"/>
      <c r="HG144" s="55"/>
      <c r="HH144" s="55"/>
      <c r="HI144" s="56"/>
      <c r="HJ144" s="55"/>
      <c r="HK144" s="55"/>
      <c r="HL144" s="55"/>
      <c r="HM144" s="55"/>
      <c r="HN144" s="55"/>
      <c r="HO144" s="55"/>
      <c r="HP144" s="55"/>
      <c r="HQ144" s="56"/>
      <c r="HR144" s="55"/>
      <c r="HS144" s="55"/>
      <c r="HT144" s="55"/>
      <c r="HU144" s="55"/>
      <c r="HV144" s="55"/>
      <c r="HW144" s="55"/>
      <c r="HX144" s="55"/>
      <c r="HY144" s="56"/>
      <c r="HZ144" s="55"/>
      <c r="IA144" s="55"/>
      <c r="IB144" s="55"/>
      <c r="IC144" s="55"/>
      <c r="ID144" s="55"/>
      <c r="IE144" s="55"/>
      <c r="IF144" s="55"/>
      <c r="IG144" s="56"/>
      <c r="IH144" s="55"/>
      <c r="II144" s="55"/>
      <c r="IJ144" s="55"/>
      <c r="IK144" s="55"/>
      <c r="IL144" s="55"/>
      <c r="IM144" s="55"/>
      <c r="IN144" s="55"/>
      <c r="IO144" s="56"/>
      <c r="IP144" s="55"/>
      <c r="IQ144" s="55"/>
      <c r="IR144" s="55"/>
      <c r="IS144" s="55"/>
      <c r="IT144" s="55"/>
      <c r="IU144" s="55"/>
      <c r="IV144" s="55"/>
    </row>
    <row r="145" spans="1:256" s="57" customFormat="1" x14ac:dyDescent="0.2">
      <c r="A145" s="169"/>
      <c r="B145" s="169"/>
      <c r="C145" s="169"/>
      <c r="D145" s="169"/>
      <c r="E145" s="169"/>
      <c r="F145" s="169"/>
      <c r="G145" s="169"/>
      <c r="H145" s="169"/>
      <c r="I145" s="169"/>
      <c r="J145" s="50"/>
      <c r="K145" s="55"/>
      <c r="L145" s="55"/>
      <c r="M145" s="55"/>
      <c r="N145" s="55"/>
      <c r="O145" s="55"/>
      <c r="P145" s="55"/>
      <c r="Q145" s="56"/>
      <c r="R145" s="55"/>
      <c r="S145" s="55"/>
      <c r="T145" s="55"/>
      <c r="U145" s="55"/>
      <c r="V145" s="55"/>
      <c r="W145" s="55"/>
      <c r="X145" s="55"/>
      <c r="Y145" s="56"/>
      <c r="Z145" s="55"/>
      <c r="AA145" s="55"/>
      <c r="AB145" s="55"/>
      <c r="AC145" s="55"/>
      <c r="AD145" s="55"/>
      <c r="AE145" s="55"/>
      <c r="AF145" s="55"/>
      <c r="AG145" s="56"/>
      <c r="AH145" s="55"/>
      <c r="AI145" s="55"/>
      <c r="AJ145" s="55"/>
      <c r="AK145" s="55"/>
      <c r="AL145" s="55"/>
      <c r="AM145" s="55"/>
      <c r="AN145" s="55"/>
      <c r="AO145" s="56"/>
      <c r="AP145" s="55"/>
      <c r="AQ145" s="55"/>
      <c r="AR145" s="55"/>
      <c r="AS145" s="55"/>
      <c r="AT145" s="55"/>
      <c r="AU145" s="55"/>
      <c r="AV145" s="55"/>
      <c r="AW145" s="56"/>
      <c r="AX145" s="55"/>
      <c r="AY145" s="55"/>
      <c r="AZ145" s="55"/>
      <c r="BA145" s="55"/>
      <c r="BB145" s="55"/>
      <c r="BC145" s="55"/>
      <c r="BD145" s="55"/>
      <c r="BE145" s="56"/>
      <c r="BF145" s="55"/>
      <c r="BG145" s="55"/>
      <c r="BH145" s="55"/>
      <c r="BI145" s="55"/>
      <c r="BJ145" s="55"/>
      <c r="BK145" s="55"/>
      <c r="BL145" s="55"/>
      <c r="BM145" s="56"/>
      <c r="BN145" s="55"/>
      <c r="BO145" s="55"/>
      <c r="BP145" s="55"/>
      <c r="BQ145" s="55"/>
      <c r="BR145" s="55"/>
      <c r="BS145" s="55"/>
      <c r="BT145" s="55"/>
      <c r="BU145" s="56"/>
      <c r="BV145" s="55"/>
      <c r="BW145" s="55"/>
      <c r="BX145" s="55"/>
      <c r="BY145" s="55"/>
      <c r="BZ145" s="55"/>
      <c r="CA145" s="55"/>
      <c r="CB145" s="55"/>
      <c r="CC145" s="56"/>
      <c r="CD145" s="55"/>
      <c r="CE145" s="55"/>
      <c r="CF145" s="55"/>
      <c r="CG145" s="55"/>
      <c r="CH145" s="55"/>
      <c r="CI145" s="55"/>
      <c r="CJ145" s="55"/>
      <c r="CK145" s="56"/>
      <c r="CL145" s="55"/>
      <c r="CM145" s="55"/>
      <c r="CN145" s="55"/>
      <c r="CO145" s="55"/>
      <c r="CP145" s="55"/>
      <c r="CQ145" s="55"/>
      <c r="CR145" s="55"/>
      <c r="CS145" s="56"/>
      <c r="CT145" s="55"/>
      <c r="CU145" s="55"/>
      <c r="CV145" s="55"/>
      <c r="CW145" s="55"/>
      <c r="CX145" s="55"/>
      <c r="CY145" s="55"/>
      <c r="CZ145" s="55"/>
      <c r="DA145" s="56"/>
      <c r="DB145" s="55"/>
      <c r="DC145" s="55"/>
      <c r="DD145" s="55"/>
      <c r="DE145" s="55"/>
      <c r="DF145" s="55"/>
      <c r="DG145" s="55"/>
      <c r="DH145" s="55"/>
      <c r="DI145" s="56"/>
      <c r="DJ145" s="55"/>
      <c r="DK145" s="55"/>
      <c r="DL145" s="55"/>
      <c r="DM145" s="55"/>
      <c r="DN145" s="55"/>
      <c r="DO145" s="55"/>
      <c r="DP145" s="55"/>
      <c r="DQ145" s="56"/>
      <c r="DR145" s="55"/>
      <c r="DS145" s="55"/>
      <c r="DT145" s="55"/>
      <c r="DU145" s="55"/>
      <c r="DV145" s="55"/>
      <c r="DW145" s="55"/>
      <c r="DX145" s="55"/>
      <c r="DY145" s="56"/>
      <c r="DZ145" s="55"/>
      <c r="EA145" s="55"/>
      <c r="EB145" s="55"/>
      <c r="EC145" s="55"/>
      <c r="ED145" s="55"/>
      <c r="EE145" s="55"/>
      <c r="EF145" s="55"/>
      <c r="EG145" s="56"/>
      <c r="EH145" s="55"/>
      <c r="EI145" s="55"/>
      <c r="EJ145" s="55"/>
      <c r="EK145" s="55"/>
      <c r="EL145" s="55"/>
      <c r="EM145" s="55"/>
      <c r="EN145" s="55"/>
      <c r="EO145" s="56"/>
      <c r="EP145" s="55"/>
      <c r="EQ145" s="55"/>
      <c r="ER145" s="55"/>
      <c r="ES145" s="55"/>
      <c r="ET145" s="55"/>
      <c r="EU145" s="55"/>
      <c r="EV145" s="55"/>
      <c r="EW145" s="56"/>
      <c r="EX145" s="55"/>
      <c r="EY145" s="55"/>
      <c r="EZ145" s="55"/>
      <c r="FA145" s="55"/>
      <c r="FB145" s="55"/>
      <c r="FC145" s="55"/>
      <c r="FD145" s="55"/>
      <c r="FE145" s="56"/>
      <c r="FF145" s="55"/>
      <c r="FG145" s="55"/>
      <c r="FH145" s="55"/>
      <c r="FI145" s="55"/>
      <c r="FJ145" s="55"/>
      <c r="FK145" s="55"/>
      <c r="FL145" s="55"/>
      <c r="FM145" s="56"/>
      <c r="FN145" s="55"/>
      <c r="FO145" s="55"/>
      <c r="FP145" s="55"/>
      <c r="FQ145" s="55"/>
      <c r="FR145" s="55"/>
      <c r="FS145" s="55"/>
      <c r="FT145" s="55"/>
      <c r="FU145" s="56"/>
      <c r="FV145" s="55"/>
      <c r="FW145" s="55"/>
      <c r="FX145" s="55"/>
      <c r="FY145" s="55"/>
      <c r="FZ145" s="55"/>
      <c r="GA145" s="55"/>
      <c r="GB145" s="55"/>
      <c r="GC145" s="56"/>
      <c r="GD145" s="55"/>
      <c r="GE145" s="55"/>
      <c r="GF145" s="55"/>
      <c r="GG145" s="55"/>
      <c r="GH145" s="55"/>
      <c r="GI145" s="55"/>
      <c r="GJ145" s="55"/>
      <c r="GK145" s="56"/>
      <c r="GL145" s="55"/>
      <c r="GM145" s="55"/>
      <c r="GN145" s="55"/>
      <c r="GO145" s="55"/>
      <c r="GP145" s="55"/>
      <c r="GQ145" s="55"/>
      <c r="GR145" s="55"/>
      <c r="GS145" s="56"/>
      <c r="GT145" s="55"/>
      <c r="GU145" s="55"/>
      <c r="GV145" s="55"/>
      <c r="GW145" s="55"/>
      <c r="GX145" s="55"/>
      <c r="GY145" s="55"/>
      <c r="GZ145" s="55"/>
      <c r="HA145" s="56"/>
      <c r="HB145" s="55"/>
      <c r="HC145" s="55"/>
      <c r="HD145" s="55"/>
      <c r="HE145" s="55"/>
      <c r="HF145" s="55"/>
      <c r="HG145" s="55"/>
      <c r="HH145" s="55"/>
      <c r="HI145" s="56"/>
      <c r="HJ145" s="55"/>
      <c r="HK145" s="55"/>
      <c r="HL145" s="55"/>
      <c r="HM145" s="55"/>
      <c r="HN145" s="55"/>
      <c r="HO145" s="55"/>
      <c r="HP145" s="55"/>
      <c r="HQ145" s="56"/>
      <c r="HR145" s="55"/>
      <c r="HS145" s="55"/>
      <c r="HT145" s="55"/>
      <c r="HU145" s="55"/>
      <c r="HV145" s="55"/>
      <c r="HW145" s="55"/>
      <c r="HX145" s="55"/>
      <c r="HY145" s="56"/>
      <c r="HZ145" s="55"/>
      <c r="IA145" s="55"/>
      <c r="IB145" s="55"/>
      <c r="IC145" s="55"/>
      <c r="ID145" s="55"/>
      <c r="IE145" s="55"/>
      <c r="IF145" s="55"/>
      <c r="IG145" s="56"/>
      <c r="IH145" s="55"/>
      <c r="II145" s="55"/>
      <c r="IJ145" s="55"/>
      <c r="IK145" s="55"/>
      <c r="IL145" s="55"/>
      <c r="IM145" s="55"/>
      <c r="IN145" s="55"/>
      <c r="IO145" s="56"/>
      <c r="IP145" s="55"/>
      <c r="IQ145" s="55"/>
      <c r="IR145" s="55"/>
      <c r="IS145" s="55"/>
      <c r="IT145" s="55"/>
      <c r="IU145" s="55"/>
      <c r="IV145" s="55"/>
    </row>
    <row r="146" spans="1:256" s="57" customFormat="1" x14ac:dyDescent="0.2">
      <c r="A146" s="169"/>
      <c r="B146" s="169"/>
      <c r="C146" s="169"/>
      <c r="D146" s="169"/>
      <c r="E146" s="169"/>
      <c r="F146" s="169"/>
      <c r="G146" s="169"/>
      <c r="H146" s="169"/>
      <c r="I146" s="169"/>
      <c r="J146" s="50"/>
      <c r="K146" s="55"/>
      <c r="L146" s="55"/>
      <c r="M146" s="55"/>
      <c r="N146" s="55"/>
      <c r="O146" s="55"/>
      <c r="P146" s="55"/>
      <c r="Q146" s="56"/>
      <c r="R146" s="55"/>
      <c r="S146" s="55"/>
      <c r="T146" s="55"/>
      <c r="U146" s="55"/>
      <c r="V146" s="55"/>
      <c r="W146" s="55"/>
      <c r="X146" s="55"/>
      <c r="Y146" s="56"/>
      <c r="Z146" s="55"/>
      <c r="AA146" s="55"/>
      <c r="AB146" s="55"/>
      <c r="AC146" s="55"/>
      <c r="AD146" s="55"/>
      <c r="AE146" s="55"/>
      <c r="AF146" s="55"/>
      <c r="AG146" s="56"/>
      <c r="AH146" s="55"/>
      <c r="AI146" s="55"/>
      <c r="AJ146" s="55"/>
      <c r="AK146" s="55"/>
      <c r="AL146" s="55"/>
      <c r="AM146" s="55"/>
      <c r="AN146" s="55"/>
      <c r="AO146" s="56"/>
      <c r="AP146" s="55"/>
      <c r="AQ146" s="55"/>
      <c r="AR146" s="55"/>
      <c r="AS146" s="55"/>
      <c r="AT146" s="55"/>
      <c r="AU146" s="55"/>
      <c r="AV146" s="55"/>
      <c r="AW146" s="56"/>
      <c r="AX146" s="55"/>
      <c r="AY146" s="55"/>
      <c r="AZ146" s="55"/>
      <c r="BA146" s="55"/>
      <c r="BB146" s="55"/>
      <c r="BC146" s="55"/>
      <c r="BD146" s="55"/>
      <c r="BE146" s="56"/>
      <c r="BF146" s="55"/>
      <c r="BG146" s="55"/>
      <c r="BH146" s="55"/>
      <c r="BI146" s="55"/>
      <c r="BJ146" s="55"/>
      <c r="BK146" s="55"/>
      <c r="BL146" s="55"/>
      <c r="BM146" s="56"/>
      <c r="BN146" s="55"/>
      <c r="BO146" s="55"/>
      <c r="BP146" s="55"/>
      <c r="BQ146" s="55"/>
      <c r="BR146" s="55"/>
      <c r="BS146" s="55"/>
      <c r="BT146" s="55"/>
      <c r="BU146" s="56"/>
      <c r="BV146" s="55"/>
      <c r="BW146" s="55"/>
      <c r="BX146" s="55"/>
      <c r="BY146" s="55"/>
      <c r="BZ146" s="55"/>
      <c r="CA146" s="55"/>
      <c r="CB146" s="55"/>
      <c r="CC146" s="56"/>
      <c r="CD146" s="55"/>
      <c r="CE146" s="55"/>
      <c r="CF146" s="55"/>
      <c r="CG146" s="55"/>
      <c r="CH146" s="55"/>
      <c r="CI146" s="55"/>
      <c r="CJ146" s="55"/>
      <c r="CK146" s="56"/>
      <c r="CL146" s="55"/>
      <c r="CM146" s="55"/>
      <c r="CN146" s="55"/>
      <c r="CO146" s="55"/>
      <c r="CP146" s="55"/>
      <c r="CQ146" s="55"/>
      <c r="CR146" s="55"/>
      <c r="CS146" s="56"/>
      <c r="CT146" s="55"/>
      <c r="CU146" s="55"/>
      <c r="CV146" s="55"/>
      <c r="CW146" s="55"/>
      <c r="CX146" s="55"/>
      <c r="CY146" s="55"/>
      <c r="CZ146" s="55"/>
      <c r="DA146" s="56"/>
      <c r="DB146" s="55"/>
      <c r="DC146" s="55"/>
      <c r="DD146" s="55"/>
      <c r="DE146" s="55"/>
      <c r="DF146" s="55"/>
      <c r="DG146" s="55"/>
      <c r="DH146" s="55"/>
      <c r="DI146" s="56"/>
      <c r="DJ146" s="55"/>
      <c r="DK146" s="55"/>
      <c r="DL146" s="55"/>
      <c r="DM146" s="55"/>
      <c r="DN146" s="55"/>
      <c r="DO146" s="55"/>
      <c r="DP146" s="55"/>
      <c r="DQ146" s="56"/>
      <c r="DR146" s="55"/>
      <c r="DS146" s="55"/>
      <c r="DT146" s="55"/>
      <c r="DU146" s="55"/>
      <c r="DV146" s="55"/>
      <c r="DW146" s="55"/>
      <c r="DX146" s="55"/>
      <c r="DY146" s="56"/>
      <c r="DZ146" s="55"/>
      <c r="EA146" s="55"/>
      <c r="EB146" s="55"/>
      <c r="EC146" s="55"/>
      <c r="ED146" s="55"/>
      <c r="EE146" s="55"/>
      <c r="EF146" s="55"/>
      <c r="EG146" s="56"/>
      <c r="EH146" s="55"/>
      <c r="EI146" s="55"/>
      <c r="EJ146" s="55"/>
      <c r="EK146" s="55"/>
      <c r="EL146" s="55"/>
      <c r="EM146" s="55"/>
      <c r="EN146" s="55"/>
      <c r="EO146" s="56"/>
      <c r="EP146" s="55"/>
      <c r="EQ146" s="55"/>
      <c r="ER146" s="55"/>
      <c r="ES146" s="55"/>
      <c r="ET146" s="55"/>
      <c r="EU146" s="55"/>
      <c r="EV146" s="55"/>
      <c r="EW146" s="56"/>
      <c r="EX146" s="55"/>
      <c r="EY146" s="55"/>
      <c r="EZ146" s="55"/>
      <c r="FA146" s="55"/>
      <c r="FB146" s="55"/>
      <c r="FC146" s="55"/>
      <c r="FD146" s="55"/>
      <c r="FE146" s="56"/>
      <c r="FF146" s="55"/>
      <c r="FG146" s="55"/>
      <c r="FH146" s="55"/>
      <c r="FI146" s="55"/>
      <c r="FJ146" s="55"/>
      <c r="FK146" s="55"/>
      <c r="FL146" s="55"/>
      <c r="FM146" s="56"/>
      <c r="FN146" s="55"/>
      <c r="FO146" s="55"/>
      <c r="FP146" s="55"/>
      <c r="FQ146" s="55"/>
      <c r="FR146" s="55"/>
      <c r="FS146" s="55"/>
      <c r="FT146" s="55"/>
      <c r="FU146" s="56"/>
      <c r="FV146" s="55"/>
      <c r="FW146" s="55"/>
      <c r="FX146" s="55"/>
      <c r="FY146" s="55"/>
      <c r="FZ146" s="55"/>
      <c r="GA146" s="55"/>
      <c r="GB146" s="55"/>
      <c r="GC146" s="56"/>
      <c r="GD146" s="55"/>
      <c r="GE146" s="55"/>
      <c r="GF146" s="55"/>
      <c r="GG146" s="55"/>
      <c r="GH146" s="55"/>
      <c r="GI146" s="55"/>
      <c r="GJ146" s="55"/>
      <c r="GK146" s="56"/>
      <c r="GL146" s="55"/>
      <c r="GM146" s="55"/>
      <c r="GN146" s="55"/>
      <c r="GO146" s="55"/>
      <c r="GP146" s="55"/>
      <c r="GQ146" s="55"/>
      <c r="GR146" s="55"/>
      <c r="GS146" s="56"/>
      <c r="GT146" s="55"/>
      <c r="GU146" s="55"/>
      <c r="GV146" s="55"/>
      <c r="GW146" s="55"/>
      <c r="GX146" s="55"/>
      <c r="GY146" s="55"/>
      <c r="GZ146" s="55"/>
      <c r="HA146" s="56"/>
      <c r="HB146" s="55"/>
      <c r="HC146" s="55"/>
      <c r="HD146" s="55"/>
      <c r="HE146" s="55"/>
      <c r="HF146" s="55"/>
      <c r="HG146" s="55"/>
      <c r="HH146" s="55"/>
      <c r="HI146" s="56"/>
      <c r="HJ146" s="55"/>
      <c r="HK146" s="55"/>
      <c r="HL146" s="55"/>
      <c r="HM146" s="55"/>
      <c r="HN146" s="55"/>
      <c r="HO146" s="55"/>
      <c r="HP146" s="55"/>
      <c r="HQ146" s="56"/>
      <c r="HR146" s="55"/>
      <c r="HS146" s="55"/>
      <c r="HT146" s="55"/>
      <c r="HU146" s="55"/>
      <c r="HV146" s="55"/>
      <c r="HW146" s="55"/>
      <c r="HX146" s="55"/>
      <c r="HY146" s="56"/>
      <c r="HZ146" s="55"/>
      <c r="IA146" s="55"/>
      <c r="IB146" s="55"/>
      <c r="IC146" s="55"/>
      <c r="ID146" s="55"/>
      <c r="IE146" s="55"/>
      <c r="IF146" s="55"/>
      <c r="IG146" s="56"/>
      <c r="IH146" s="55"/>
      <c r="II146" s="55"/>
      <c r="IJ146" s="55"/>
      <c r="IK146" s="55"/>
      <c r="IL146" s="55"/>
      <c r="IM146" s="55"/>
      <c r="IN146" s="55"/>
      <c r="IO146" s="56"/>
      <c r="IP146" s="55"/>
      <c r="IQ146" s="55"/>
      <c r="IR146" s="55"/>
      <c r="IS146" s="55"/>
      <c r="IT146" s="55"/>
      <c r="IU146" s="55"/>
      <c r="IV146" s="55"/>
    </row>
    <row r="147" spans="1:256" s="57" customFormat="1" x14ac:dyDescent="0.2">
      <c r="A147" s="169"/>
      <c r="B147" s="169"/>
      <c r="C147" s="169"/>
      <c r="D147" s="169"/>
      <c r="E147" s="169"/>
      <c r="F147" s="169"/>
      <c r="G147" s="169"/>
      <c r="H147" s="169"/>
      <c r="I147" s="169"/>
      <c r="J147" s="55"/>
      <c r="K147" s="55"/>
      <c r="L147" s="55"/>
      <c r="M147" s="55"/>
      <c r="N147" s="55"/>
      <c r="O147" s="55"/>
      <c r="P147" s="55"/>
      <c r="Q147" s="56"/>
      <c r="R147" s="55"/>
      <c r="S147" s="55"/>
      <c r="T147" s="55"/>
      <c r="U147" s="55"/>
      <c r="V147" s="55"/>
      <c r="W147" s="55"/>
      <c r="X147" s="55"/>
      <c r="Y147" s="56"/>
      <c r="Z147" s="55"/>
      <c r="AA147" s="55"/>
      <c r="AB147" s="55"/>
      <c r="AC147" s="55"/>
      <c r="AD147" s="55"/>
      <c r="AE147" s="55"/>
      <c r="AF147" s="55"/>
      <c r="AG147" s="56"/>
      <c r="AH147" s="55"/>
      <c r="AI147" s="55"/>
      <c r="AJ147" s="55"/>
      <c r="AK147" s="55"/>
      <c r="AL147" s="55"/>
      <c r="AM147" s="55"/>
      <c r="AN147" s="55"/>
      <c r="AO147" s="56"/>
      <c r="AP147" s="55"/>
      <c r="AQ147" s="55"/>
      <c r="AR147" s="55"/>
      <c r="AS147" s="55"/>
      <c r="AT147" s="55"/>
      <c r="AU147" s="55"/>
      <c r="AV147" s="55"/>
      <c r="AW147" s="56"/>
      <c r="AX147" s="55"/>
      <c r="AY147" s="55"/>
      <c r="AZ147" s="55"/>
      <c r="BA147" s="55"/>
      <c r="BB147" s="55"/>
      <c r="BC147" s="55"/>
      <c r="BD147" s="55"/>
      <c r="BE147" s="56"/>
      <c r="BF147" s="55"/>
      <c r="BG147" s="55"/>
      <c r="BH147" s="55"/>
      <c r="BI147" s="55"/>
      <c r="BJ147" s="55"/>
      <c r="BK147" s="55"/>
      <c r="BL147" s="55"/>
      <c r="BM147" s="56"/>
      <c r="BN147" s="55"/>
      <c r="BO147" s="55"/>
      <c r="BP147" s="55"/>
      <c r="BQ147" s="55"/>
      <c r="BR147" s="55"/>
      <c r="BS147" s="55"/>
      <c r="BT147" s="55"/>
      <c r="BU147" s="56"/>
      <c r="BV147" s="55"/>
      <c r="BW147" s="55"/>
      <c r="BX147" s="55"/>
      <c r="BY147" s="55"/>
      <c r="BZ147" s="55"/>
      <c r="CA147" s="55"/>
      <c r="CB147" s="55"/>
      <c r="CC147" s="56"/>
      <c r="CD147" s="55"/>
      <c r="CE147" s="55"/>
      <c r="CF147" s="55"/>
      <c r="CG147" s="55"/>
      <c r="CH147" s="55"/>
      <c r="CI147" s="55"/>
      <c r="CJ147" s="55"/>
      <c r="CK147" s="56"/>
      <c r="CL147" s="55"/>
      <c r="CM147" s="55"/>
      <c r="CN147" s="55"/>
      <c r="CO147" s="55"/>
      <c r="CP147" s="55"/>
      <c r="CQ147" s="55"/>
      <c r="CR147" s="55"/>
      <c r="CS147" s="56"/>
      <c r="CT147" s="55"/>
      <c r="CU147" s="55"/>
      <c r="CV147" s="55"/>
      <c r="CW147" s="55"/>
      <c r="CX147" s="55"/>
      <c r="CY147" s="55"/>
      <c r="CZ147" s="55"/>
      <c r="DA147" s="56"/>
      <c r="DB147" s="55"/>
      <c r="DC147" s="55"/>
      <c r="DD147" s="55"/>
      <c r="DE147" s="55"/>
      <c r="DF147" s="55"/>
      <c r="DG147" s="55"/>
      <c r="DH147" s="55"/>
      <c r="DI147" s="56"/>
      <c r="DJ147" s="55"/>
      <c r="DK147" s="55"/>
      <c r="DL147" s="55"/>
      <c r="DM147" s="55"/>
      <c r="DN147" s="55"/>
      <c r="DO147" s="55"/>
      <c r="DP147" s="55"/>
      <c r="DQ147" s="56"/>
      <c r="DR147" s="55"/>
      <c r="DS147" s="55"/>
      <c r="DT147" s="55"/>
      <c r="DU147" s="55"/>
      <c r="DV147" s="55"/>
      <c r="DW147" s="55"/>
      <c r="DX147" s="55"/>
      <c r="DY147" s="56"/>
      <c r="DZ147" s="55"/>
      <c r="EA147" s="55"/>
      <c r="EB147" s="55"/>
      <c r="EC147" s="55"/>
      <c r="ED147" s="55"/>
      <c r="EE147" s="55"/>
      <c r="EF147" s="55"/>
      <c r="EG147" s="56"/>
      <c r="EH147" s="55"/>
      <c r="EI147" s="55"/>
      <c r="EJ147" s="55"/>
      <c r="EK147" s="55"/>
      <c r="EL147" s="55"/>
      <c r="EM147" s="55"/>
      <c r="EN147" s="55"/>
      <c r="EO147" s="56"/>
      <c r="EP147" s="55"/>
      <c r="EQ147" s="55"/>
      <c r="ER147" s="55"/>
      <c r="ES147" s="55"/>
      <c r="ET147" s="55"/>
      <c r="EU147" s="55"/>
      <c r="EV147" s="55"/>
      <c r="EW147" s="56"/>
      <c r="EX147" s="55"/>
      <c r="EY147" s="55"/>
      <c r="EZ147" s="55"/>
      <c r="FA147" s="55"/>
      <c r="FB147" s="55"/>
      <c r="FC147" s="55"/>
      <c r="FD147" s="55"/>
      <c r="FE147" s="56"/>
      <c r="FF147" s="55"/>
      <c r="FG147" s="55"/>
      <c r="FH147" s="55"/>
      <c r="FI147" s="55"/>
      <c r="FJ147" s="55"/>
      <c r="FK147" s="55"/>
      <c r="FL147" s="55"/>
      <c r="FM147" s="56"/>
      <c r="FN147" s="55"/>
      <c r="FO147" s="55"/>
      <c r="FP147" s="55"/>
      <c r="FQ147" s="55"/>
      <c r="FR147" s="55"/>
      <c r="FS147" s="55"/>
      <c r="FT147" s="55"/>
      <c r="FU147" s="56"/>
      <c r="FV147" s="55"/>
      <c r="FW147" s="55"/>
      <c r="FX147" s="55"/>
      <c r="FY147" s="55"/>
      <c r="FZ147" s="55"/>
      <c r="GA147" s="55"/>
      <c r="GB147" s="55"/>
      <c r="GC147" s="56"/>
      <c r="GD147" s="55"/>
      <c r="GE147" s="55"/>
      <c r="GF147" s="55"/>
      <c r="GG147" s="55"/>
      <c r="GH147" s="55"/>
      <c r="GI147" s="55"/>
      <c r="GJ147" s="55"/>
      <c r="GK147" s="56"/>
      <c r="GL147" s="55"/>
      <c r="GM147" s="55"/>
      <c r="GN147" s="55"/>
      <c r="GO147" s="55"/>
      <c r="GP147" s="55"/>
      <c r="GQ147" s="55"/>
      <c r="GR147" s="55"/>
      <c r="GS147" s="56"/>
      <c r="GT147" s="55"/>
      <c r="GU147" s="55"/>
      <c r="GV147" s="55"/>
      <c r="GW147" s="55"/>
      <c r="GX147" s="55"/>
      <c r="GY147" s="55"/>
      <c r="GZ147" s="55"/>
      <c r="HA147" s="56"/>
      <c r="HB147" s="55"/>
      <c r="HC147" s="55"/>
      <c r="HD147" s="55"/>
      <c r="HE147" s="55"/>
      <c r="HF147" s="55"/>
      <c r="HG147" s="55"/>
      <c r="HH147" s="55"/>
      <c r="HI147" s="56"/>
      <c r="HJ147" s="55"/>
      <c r="HK147" s="55"/>
      <c r="HL147" s="55"/>
      <c r="HM147" s="55"/>
      <c r="HN147" s="55"/>
      <c r="HO147" s="55"/>
      <c r="HP147" s="55"/>
      <c r="HQ147" s="56"/>
      <c r="HR147" s="55"/>
      <c r="HS147" s="55"/>
      <c r="HT147" s="55"/>
      <c r="HU147" s="55"/>
      <c r="HV147" s="55"/>
      <c r="HW147" s="55"/>
      <c r="HX147" s="55"/>
      <c r="HY147" s="56"/>
      <c r="HZ147" s="55"/>
      <c r="IA147" s="55"/>
      <c r="IB147" s="55"/>
      <c r="IC147" s="55"/>
      <c r="ID147" s="55"/>
      <c r="IE147" s="55"/>
      <c r="IF147" s="55"/>
      <c r="IG147" s="56"/>
      <c r="IH147" s="55"/>
      <c r="II147" s="55"/>
      <c r="IJ147" s="55"/>
      <c r="IK147" s="55"/>
      <c r="IL147" s="55"/>
      <c r="IM147" s="55"/>
      <c r="IN147" s="55"/>
      <c r="IO147" s="56"/>
      <c r="IP147" s="55"/>
      <c r="IQ147" s="55"/>
      <c r="IR147" s="55"/>
      <c r="IS147" s="55"/>
      <c r="IT147" s="55"/>
      <c r="IU147" s="55"/>
      <c r="IV147" s="55"/>
    </row>
    <row r="148" spans="1:256" s="57" customFormat="1" x14ac:dyDescent="0.2">
      <c r="A148" s="169"/>
      <c r="B148" s="169"/>
      <c r="C148" s="169"/>
      <c r="D148" s="169"/>
      <c r="E148" s="169"/>
      <c r="F148" s="169"/>
      <c r="G148" s="169"/>
      <c r="H148" s="169"/>
      <c r="I148" s="169"/>
      <c r="J148" s="55"/>
      <c r="K148" s="55"/>
      <c r="L148" s="55"/>
      <c r="M148" s="55"/>
      <c r="N148" s="55"/>
      <c r="O148" s="55"/>
      <c r="P148" s="55"/>
      <c r="Q148" s="56"/>
      <c r="R148" s="55"/>
      <c r="S148" s="55"/>
      <c r="T148" s="55"/>
      <c r="U148" s="55"/>
      <c r="V148" s="55"/>
      <c r="W148" s="55"/>
      <c r="X148" s="55"/>
      <c r="Y148" s="56"/>
      <c r="Z148" s="55"/>
      <c r="AA148" s="55"/>
      <c r="AB148" s="55"/>
      <c r="AC148" s="55"/>
      <c r="AD148" s="55"/>
      <c r="AE148" s="55"/>
      <c r="AF148" s="55"/>
      <c r="AG148" s="56"/>
      <c r="AH148" s="55"/>
      <c r="AI148" s="55"/>
      <c r="AJ148" s="55"/>
      <c r="AK148" s="55"/>
      <c r="AL148" s="55"/>
      <c r="AM148" s="55"/>
      <c r="AN148" s="55"/>
      <c r="AO148" s="56"/>
      <c r="AP148" s="55"/>
      <c r="AQ148" s="55"/>
      <c r="AR148" s="55"/>
      <c r="AS148" s="55"/>
      <c r="AT148" s="55"/>
      <c r="AU148" s="55"/>
      <c r="AV148" s="55"/>
      <c r="AW148" s="56"/>
      <c r="AX148" s="55"/>
      <c r="AY148" s="55"/>
      <c r="AZ148" s="55"/>
      <c r="BA148" s="55"/>
      <c r="BB148" s="55"/>
      <c r="BC148" s="55"/>
      <c r="BD148" s="55"/>
      <c r="BE148" s="56"/>
      <c r="BF148" s="55"/>
      <c r="BG148" s="55"/>
      <c r="BH148" s="55"/>
      <c r="BI148" s="55"/>
      <c r="BJ148" s="55"/>
      <c r="BK148" s="55"/>
      <c r="BL148" s="55"/>
      <c r="BM148" s="56"/>
      <c r="BN148" s="55"/>
      <c r="BO148" s="55"/>
      <c r="BP148" s="55"/>
      <c r="BQ148" s="55"/>
      <c r="BR148" s="55"/>
      <c r="BS148" s="55"/>
      <c r="BT148" s="55"/>
      <c r="BU148" s="56"/>
      <c r="BV148" s="55"/>
      <c r="BW148" s="55"/>
      <c r="BX148" s="55"/>
      <c r="BY148" s="55"/>
      <c r="BZ148" s="55"/>
      <c r="CA148" s="55"/>
      <c r="CB148" s="55"/>
      <c r="CC148" s="56"/>
      <c r="CD148" s="55"/>
      <c r="CE148" s="55"/>
      <c r="CF148" s="55"/>
      <c r="CG148" s="55"/>
      <c r="CH148" s="55"/>
      <c r="CI148" s="55"/>
      <c r="CJ148" s="55"/>
      <c r="CK148" s="56"/>
      <c r="CL148" s="55"/>
      <c r="CM148" s="55"/>
      <c r="CN148" s="55"/>
      <c r="CO148" s="55"/>
      <c r="CP148" s="55"/>
      <c r="CQ148" s="55"/>
      <c r="CR148" s="55"/>
      <c r="CS148" s="56"/>
      <c r="CT148" s="55"/>
      <c r="CU148" s="55"/>
      <c r="CV148" s="55"/>
      <c r="CW148" s="55"/>
      <c r="CX148" s="55"/>
      <c r="CY148" s="55"/>
      <c r="CZ148" s="55"/>
      <c r="DA148" s="56"/>
      <c r="DB148" s="55"/>
      <c r="DC148" s="55"/>
      <c r="DD148" s="55"/>
      <c r="DE148" s="55"/>
      <c r="DF148" s="55"/>
      <c r="DG148" s="55"/>
      <c r="DH148" s="55"/>
      <c r="DI148" s="56"/>
      <c r="DJ148" s="55"/>
      <c r="DK148" s="55"/>
      <c r="DL148" s="55"/>
      <c r="DM148" s="55"/>
      <c r="DN148" s="55"/>
      <c r="DO148" s="55"/>
      <c r="DP148" s="55"/>
      <c r="DQ148" s="56"/>
      <c r="DR148" s="55"/>
      <c r="DS148" s="55"/>
      <c r="DT148" s="55"/>
      <c r="DU148" s="55"/>
      <c r="DV148" s="55"/>
      <c r="DW148" s="55"/>
      <c r="DX148" s="55"/>
      <c r="DY148" s="56"/>
      <c r="DZ148" s="55"/>
      <c r="EA148" s="55"/>
      <c r="EB148" s="55"/>
      <c r="EC148" s="55"/>
      <c r="ED148" s="55"/>
      <c r="EE148" s="55"/>
      <c r="EF148" s="55"/>
      <c r="EG148" s="56"/>
      <c r="EH148" s="55"/>
      <c r="EI148" s="55"/>
      <c r="EJ148" s="55"/>
      <c r="EK148" s="55"/>
      <c r="EL148" s="55"/>
      <c r="EM148" s="55"/>
      <c r="EN148" s="55"/>
      <c r="EO148" s="56"/>
      <c r="EP148" s="55"/>
      <c r="EQ148" s="55"/>
      <c r="ER148" s="55"/>
      <c r="ES148" s="55"/>
      <c r="ET148" s="55"/>
      <c r="EU148" s="55"/>
      <c r="EV148" s="55"/>
      <c r="EW148" s="56"/>
      <c r="EX148" s="55"/>
      <c r="EY148" s="55"/>
      <c r="EZ148" s="55"/>
      <c r="FA148" s="55"/>
      <c r="FB148" s="55"/>
      <c r="FC148" s="55"/>
      <c r="FD148" s="55"/>
      <c r="FE148" s="56"/>
      <c r="FF148" s="55"/>
      <c r="FG148" s="55"/>
      <c r="FH148" s="55"/>
      <c r="FI148" s="55"/>
      <c r="FJ148" s="55"/>
      <c r="FK148" s="55"/>
      <c r="FL148" s="55"/>
      <c r="FM148" s="56"/>
      <c r="FN148" s="55"/>
      <c r="FO148" s="55"/>
      <c r="FP148" s="55"/>
      <c r="FQ148" s="55"/>
      <c r="FR148" s="55"/>
      <c r="FS148" s="55"/>
      <c r="FT148" s="55"/>
      <c r="FU148" s="56"/>
      <c r="FV148" s="55"/>
      <c r="FW148" s="55"/>
      <c r="FX148" s="55"/>
      <c r="FY148" s="55"/>
      <c r="FZ148" s="55"/>
      <c r="GA148" s="55"/>
      <c r="GB148" s="55"/>
      <c r="GC148" s="56"/>
      <c r="GD148" s="55"/>
      <c r="GE148" s="55"/>
      <c r="GF148" s="55"/>
      <c r="GG148" s="55"/>
      <c r="GH148" s="55"/>
      <c r="GI148" s="55"/>
      <c r="GJ148" s="55"/>
      <c r="GK148" s="56"/>
      <c r="GL148" s="55"/>
      <c r="GM148" s="55"/>
      <c r="GN148" s="55"/>
      <c r="GO148" s="55"/>
      <c r="GP148" s="55"/>
      <c r="GQ148" s="55"/>
      <c r="GR148" s="55"/>
      <c r="GS148" s="56"/>
      <c r="GT148" s="55"/>
      <c r="GU148" s="55"/>
      <c r="GV148" s="55"/>
      <c r="GW148" s="55"/>
      <c r="GX148" s="55"/>
      <c r="GY148" s="55"/>
      <c r="GZ148" s="55"/>
      <c r="HA148" s="56"/>
      <c r="HB148" s="55"/>
      <c r="HC148" s="55"/>
      <c r="HD148" s="55"/>
      <c r="HE148" s="55"/>
      <c r="HF148" s="55"/>
      <c r="HG148" s="55"/>
      <c r="HH148" s="55"/>
      <c r="HI148" s="56"/>
      <c r="HJ148" s="55"/>
      <c r="HK148" s="55"/>
      <c r="HL148" s="55"/>
      <c r="HM148" s="55"/>
      <c r="HN148" s="55"/>
      <c r="HO148" s="55"/>
      <c r="HP148" s="55"/>
      <c r="HQ148" s="56"/>
      <c r="HR148" s="55"/>
      <c r="HS148" s="55"/>
      <c r="HT148" s="55"/>
      <c r="HU148" s="55"/>
      <c r="HV148" s="55"/>
      <c r="HW148" s="55"/>
      <c r="HX148" s="55"/>
      <c r="HY148" s="56"/>
      <c r="HZ148" s="55"/>
      <c r="IA148" s="55"/>
      <c r="IB148" s="55"/>
      <c r="IC148" s="55"/>
      <c r="ID148" s="55"/>
      <c r="IE148" s="55"/>
      <c r="IF148" s="55"/>
      <c r="IG148" s="56"/>
      <c r="IH148" s="55"/>
      <c r="II148" s="55"/>
      <c r="IJ148" s="55"/>
      <c r="IK148" s="55"/>
      <c r="IL148" s="55"/>
      <c r="IM148" s="55"/>
      <c r="IN148" s="55"/>
      <c r="IO148" s="56"/>
      <c r="IP148" s="55"/>
      <c r="IQ148" s="55"/>
      <c r="IR148" s="55"/>
      <c r="IS148" s="55"/>
      <c r="IT148" s="55"/>
      <c r="IU148" s="55"/>
      <c r="IV148" s="55"/>
    </row>
    <row r="149" spans="1:256" s="57" customFormat="1" x14ac:dyDescent="0.2">
      <c r="A149" s="169"/>
      <c r="B149" s="169"/>
      <c r="C149" s="169"/>
      <c r="D149" s="169"/>
      <c r="E149" s="169"/>
      <c r="F149" s="169"/>
      <c r="G149" s="169"/>
      <c r="H149" s="169"/>
      <c r="I149" s="169"/>
      <c r="J149" s="55"/>
      <c r="K149" s="55"/>
      <c r="L149" s="55"/>
      <c r="M149" s="55"/>
      <c r="N149" s="55"/>
      <c r="O149" s="55"/>
      <c r="P149" s="55"/>
      <c r="Q149" s="56"/>
      <c r="R149" s="55"/>
      <c r="S149" s="55"/>
      <c r="T149" s="55"/>
      <c r="U149" s="55"/>
      <c r="V149" s="55"/>
      <c r="W149" s="55"/>
      <c r="X149" s="55"/>
      <c r="Y149" s="56"/>
      <c r="Z149" s="55"/>
      <c r="AA149" s="55"/>
      <c r="AB149" s="55"/>
      <c r="AC149" s="55"/>
      <c r="AD149" s="55"/>
      <c r="AE149" s="55"/>
      <c r="AF149" s="55"/>
      <c r="AG149" s="56"/>
      <c r="AH149" s="55"/>
      <c r="AI149" s="55"/>
      <c r="AJ149" s="55"/>
      <c r="AK149" s="55"/>
      <c r="AL149" s="55"/>
      <c r="AM149" s="55"/>
      <c r="AN149" s="55"/>
      <c r="AO149" s="56"/>
      <c r="AP149" s="55"/>
      <c r="AQ149" s="55"/>
      <c r="AR149" s="55"/>
      <c r="AS149" s="55"/>
      <c r="AT149" s="55"/>
      <c r="AU149" s="55"/>
      <c r="AV149" s="55"/>
      <c r="AW149" s="56"/>
      <c r="AX149" s="55"/>
      <c r="AY149" s="55"/>
      <c r="AZ149" s="55"/>
      <c r="BA149" s="55"/>
      <c r="BB149" s="55"/>
      <c r="BC149" s="55"/>
      <c r="BD149" s="55"/>
      <c r="BE149" s="56"/>
      <c r="BF149" s="55"/>
      <c r="BG149" s="55"/>
      <c r="BH149" s="55"/>
      <c r="BI149" s="55"/>
      <c r="BJ149" s="55"/>
      <c r="BK149" s="55"/>
      <c r="BL149" s="55"/>
      <c r="BM149" s="56"/>
      <c r="BN149" s="55"/>
      <c r="BO149" s="55"/>
      <c r="BP149" s="55"/>
      <c r="BQ149" s="55"/>
      <c r="BR149" s="55"/>
      <c r="BS149" s="55"/>
      <c r="BT149" s="55"/>
      <c r="BU149" s="56"/>
      <c r="BV149" s="55"/>
      <c r="BW149" s="55"/>
      <c r="BX149" s="55"/>
      <c r="BY149" s="55"/>
      <c r="BZ149" s="55"/>
      <c r="CA149" s="55"/>
      <c r="CB149" s="55"/>
      <c r="CC149" s="56"/>
      <c r="CD149" s="55"/>
      <c r="CE149" s="55"/>
      <c r="CF149" s="55"/>
      <c r="CG149" s="55"/>
      <c r="CH149" s="55"/>
      <c r="CI149" s="55"/>
      <c r="CJ149" s="55"/>
      <c r="CK149" s="56"/>
      <c r="CL149" s="55"/>
      <c r="CM149" s="55"/>
      <c r="CN149" s="55"/>
      <c r="CO149" s="55"/>
      <c r="CP149" s="55"/>
      <c r="CQ149" s="55"/>
      <c r="CR149" s="55"/>
      <c r="CS149" s="56"/>
      <c r="CT149" s="55"/>
      <c r="CU149" s="55"/>
      <c r="CV149" s="55"/>
      <c r="CW149" s="55"/>
      <c r="CX149" s="55"/>
      <c r="CY149" s="55"/>
      <c r="CZ149" s="55"/>
      <c r="DA149" s="56"/>
      <c r="DB149" s="55"/>
      <c r="DC149" s="55"/>
      <c r="DD149" s="55"/>
      <c r="DE149" s="55"/>
      <c r="DF149" s="55"/>
      <c r="DG149" s="55"/>
      <c r="DH149" s="55"/>
      <c r="DI149" s="56"/>
      <c r="DJ149" s="55"/>
      <c r="DK149" s="55"/>
      <c r="DL149" s="55"/>
      <c r="DM149" s="55"/>
      <c r="DN149" s="55"/>
      <c r="DO149" s="55"/>
      <c r="DP149" s="55"/>
      <c r="DQ149" s="56"/>
      <c r="DR149" s="55"/>
      <c r="DS149" s="55"/>
      <c r="DT149" s="55"/>
      <c r="DU149" s="55"/>
      <c r="DV149" s="55"/>
      <c r="DW149" s="55"/>
      <c r="DX149" s="55"/>
      <c r="DY149" s="56"/>
      <c r="DZ149" s="55"/>
      <c r="EA149" s="55"/>
      <c r="EB149" s="55"/>
      <c r="EC149" s="55"/>
      <c r="ED149" s="55"/>
      <c r="EE149" s="55"/>
      <c r="EF149" s="55"/>
      <c r="EG149" s="56"/>
      <c r="EH149" s="55"/>
      <c r="EI149" s="55"/>
      <c r="EJ149" s="55"/>
      <c r="EK149" s="55"/>
      <c r="EL149" s="55"/>
      <c r="EM149" s="55"/>
      <c r="EN149" s="55"/>
      <c r="EO149" s="56"/>
      <c r="EP149" s="55"/>
      <c r="EQ149" s="55"/>
      <c r="ER149" s="55"/>
      <c r="ES149" s="55"/>
      <c r="ET149" s="55"/>
      <c r="EU149" s="55"/>
      <c r="EV149" s="55"/>
      <c r="EW149" s="56"/>
      <c r="EX149" s="55"/>
      <c r="EY149" s="55"/>
      <c r="EZ149" s="55"/>
      <c r="FA149" s="55"/>
      <c r="FB149" s="55"/>
      <c r="FC149" s="55"/>
      <c r="FD149" s="55"/>
      <c r="FE149" s="56"/>
      <c r="FF149" s="55"/>
      <c r="FG149" s="55"/>
      <c r="FH149" s="55"/>
      <c r="FI149" s="55"/>
      <c r="FJ149" s="55"/>
      <c r="FK149" s="55"/>
      <c r="FL149" s="55"/>
      <c r="FM149" s="56"/>
      <c r="FN149" s="55"/>
      <c r="FO149" s="55"/>
      <c r="FP149" s="55"/>
      <c r="FQ149" s="55"/>
      <c r="FR149" s="55"/>
      <c r="FS149" s="55"/>
      <c r="FT149" s="55"/>
      <c r="FU149" s="56"/>
      <c r="FV149" s="55"/>
      <c r="FW149" s="55"/>
      <c r="FX149" s="55"/>
      <c r="FY149" s="55"/>
      <c r="FZ149" s="55"/>
      <c r="GA149" s="55"/>
      <c r="GB149" s="55"/>
      <c r="GC149" s="56"/>
      <c r="GD149" s="55"/>
      <c r="GE149" s="55"/>
      <c r="GF149" s="55"/>
      <c r="GG149" s="55"/>
      <c r="GH149" s="55"/>
      <c r="GI149" s="55"/>
      <c r="GJ149" s="55"/>
      <c r="GK149" s="56"/>
      <c r="GL149" s="55"/>
      <c r="GM149" s="55"/>
      <c r="GN149" s="55"/>
      <c r="GO149" s="55"/>
      <c r="GP149" s="55"/>
      <c r="GQ149" s="55"/>
      <c r="GR149" s="55"/>
      <c r="GS149" s="56"/>
      <c r="GT149" s="55"/>
      <c r="GU149" s="55"/>
      <c r="GV149" s="55"/>
      <c r="GW149" s="55"/>
      <c r="GX149" s="55"/>
      <c r="GY149" s="55"/>
      <c r="GZ149" s="55"/>
      <c r="HA149" s="56"/>
      <c r="HB149" s="55"/>
      <c r="HC149" s="55"/>
      <c r="HD149" s="55"/>
      <c r="HE149" s="55"/>
      <c r="HF149" s="55"/>
      <c r="HG149" s="55"/>
      <c r="HH149" s="55"/>
      <c r="HI149" s="56"/>
      <c r="HJ149" s="55"/>
      <c r="HK149" s="55"/>
      <c r="HL149" s="55"/>
      <c r="HM149" s="55"/>
      <c r="HN149" s="55"/>
      <c r="HO149" s="55"/>
      <c r="HP149" s="55"/>
      <c r="HQ149" s="56"/>
      <c r="HR149" s="55"/>
      <c r="HS149" s="55"/>
      <c r="HT149" s="55"/>
      <c r="HU149" s="55"/>
      <c r="HV149" s="55"/>
      <c r="HW149" s="55"/>
      <c r="HX149" s="55"/>
      <c r="HY149" s="56"/>
      <c r="HZ149" s="55"/>
      <c r="IA149" s="55"/>
      <c r="IB149" s="55"/>
      <c r="IC149" s="55"/>
      <c r="ID149" s="55"/>
      <c r="IE149" s="55"/>
      <c r="IF149" s="55"/>
      <c r="IG149" s="56"/>
      <c r="IH149" s="55"/>
      <c r="II149" s="55"/>
      <c r="IJ149" s="55"/>
      <c r="IK149" s="55"/>
      <c r="IL149" s="55"/>
      <c r="IM149" s="55"/>
      <c r="IN149" s="55"/>
      <c r="IO149" s="56"/>
      <c r="IP149" s="55"/>
      <c r="IQ149" s="55"/>
      <c r="IR149" s="55"/>
      <c r="IS149" s="55"/>
      <c r="IT149" s="55"/>
      <c r="IU149" s="55"/>
      <c r="IV149" s="55"/>
    </row>
    <row r="150" spans="1:256" s="16" customFormat="1" x14ac:dyDescent="0.2">
      <c r="A150" s="169"/>
      <c r="B150" s="169"/>
      <c r="C150" s="169"/>
      <c r="D150" s="169"/>
      <c r="E150" s="169"/>
      <c r="F150" s="169"/>
      <c r="G150" s="169"/>
      <c r="H150" s="169"/>
      <c r="I150" s="169"/>
      <c r="J150" s="55"/>
      <c r="K150" s="50"/>
    </row>
    <row r="151" spans="1:256" s="16" customFormat="1" x14ac:dyDescent="0.2">
      <c r="A151" s="169"/>
      <c r="B151" s="169"/>
      <c r="C151" s="169"/>
      <c r="D151" s="169"/>
      <c r="E151" s="169"/>
      <c r="F151" s="169"/>
      <c r="G151" s="169"/>
      <c r="H151" s="169"/>
      <c r="I151" s="169"/>
      <c r="J151" s="55"/>
      <c r="K151" s="50"/>
    </row>
    <row r="152" spans="1:256" s="16" customFormat="1" x14ac:dyDescent="0.2">
      <c r="A152" s="169"/>
      <c r="B152" s="169"/>
      <c r="C152" s="169"/>
      <c r="D152" s="169"/>
      <c r="E152" s="169"/>
      <c r="F152" s="169"/>
      <c r="G152" s="169"/>
      <c r="H152" s="169"/>
      <c r="I152" s="169"/>
      <c r="J152" s="55"/>
      <c r="K152" s="50"/>
    </row>
    <row r="153" spans="1:256" s="16" customFormat="1" ht="36" customHeight="1" x14ac:dyDescent="0.2">
      <c r="A153" s="20"/>
      <c r="B153" s="21"/>
      <c r="C153" s="22"/>
      <c r="D153" s="12"/>
      <c r="E153" s="3"/>
      <c r="F153" s="3"/>
      <c r="G153" s="31"/>
      <c r="H153" s="31"/>
      <c r="I153" s="50"/>
      <c r="J153" s="50"/>
      <c r="K153" s="50"/>
    </row>
    <row r="154" spans="1:256" s="16" customFormat="1" ht="18" customHeight="1" x14ac:dyDescent="0.2">
      <c r="A154" s="20"/>
      <c r="B154" s="86" t="s">
        <v>57</v>
      </c>
      <c r="C154" s="22"/>
      <c r="D154" s="12"/>
      <c r="E154" s="3"/>
      <c r="F154" s="3"/>
      <c r="G154" s="31"/>
      <c r="H154" s="31"/>
      <c r="I154" s="50"/>
      <c r="J154" s="50"/>
      <c r="K154" s="50"/>
    </row>
    <row r="155" spans="1:256" s="16" customFormat="1" ht="21" customHeight="1" x14ac:dyDescent="0.2">
      <c r="A155" s="20"/>
      <c r="B155" s="21"/>
      <c r="C155" s="22"/>
      <c r="D155" s="12"/>
      <c r="E155" s="3"/>
      <c r="F155" s="3"/>
      <c r="G155" s="31"/>
      <c r="H155" s="31"/>
      <c r="I155" s="50"/>
      <c r="J155" s="50"/>
      <c r="K155" s="50"/>
    </row>
    <row r="156" spans="1:256" s="16" customFormat="1" ht="39" customHeight="1" x14ac:dyDescent="0.2">
      <c r="A156" s="60" t="s">
        <v>32</v>
      </c>
      <c r="B156" s="167" t="s">
        <v>82</v>
      </c>
      <c r="C156" s="167"/>
      <c r="D156" s="167"/>
      <c r="E156" s="167"/>
      <c r="F156" s="167"/>
      <c r="G156" s="167"/>
      <c r="H156" s="167"/>
      <c r="I156" s="167"/>
      <c r="J156" s="50"/>
      <c r="K156" s="50"/>
    </row>
    <row r="157" spans="1:256" s="16" customFormat="1" ht="37" customHeight="1" x14ac:dyDescent="0.2">
      <c r="A157" s="60" t="s">
        <v>32</v>
      </c>
      <c r="B157" s="167" t="s">
        <v>58</v>
      </c>
      <c r="C157" s="167"/>
      <c r="D157" s="167"/>
      <c r="E157" s="167"/>
      <c r="F157" s="167"/>
      <c r="G157" s="167"/>
      <c r="H157" s="167"/>
      <c r="I157" s="167"/>
      <c r="J157" s="50"/>
      <c r="K157" s="50"/>
    </row>
    <row r="158" spans="1:256" s="16" customFormat="1" ht="71" customHeight="1" x14ac:dyDescent="0.2">
      <c r="A158" s="60" t="s">
        <v>32</v>
      </c>
      <c r="B158" s="167" t="s">
        <v>130</v>
      </c>
      <c r="C158" s="167"/>
      <c r="D158" s="167"/>
      <c r="E158" s="167"/>
      <c r="F158" s="167"/>
      <c r="G158" s="167"/>
      <c r="H158" s="167"/>
      <c r="I158" s="167"/>
      <c r="J158" s="50"/>
      <c r="K158" s="50"/>
    </row>
    <row r="159" spans="1:256" s="16" customFormat="1" ht="42" customHeight="1" x14ac:dyDescent="0.2">
      <c r="A159" s="60" t="s">
        <v>32</v>
      </c>
      <c r="B159" s="167" t="s">
        <v>62</v>
      </c>
      <c r="C159" s="167"/>
      <c r="D159" s="167"/>
      <c r="E159" s="167"/>
      <c r="F159" s="167"/>
      <c r="G159" s="167"/>
      <c r="H159" s="167"/>
      <c r="I159" s="167"/>
      <c r="J159" s="50"/>
      <c r="K159" s="50"/>
    </row>
    <row r="160" spans="1:256" s="16" customFormat="1" ht="42" customHeight="1" x14ac:dyDescent="0.2">
      <c r="A160" s="60" t="s">
        <v>32</v>
      </c>
      <c r="B160" s="167" t="s">
        <v>59</v>
      </c>
      <c r="C160" s="167"/>
      <c r="D160" s="167"/>
      <c r="E160" s="167"/>
      <c r="F160" s="167"/>
      <c r="G160" s="167"/>
      <c r="H160" s="167"/>
      <c r="I160" s="167"/>
      <c r="J160" s="50"/>
      <c r="K160" s="50"/>
    </row>
    <row r="161" spans="1:256" s="16" customFormat="1" ht="58" customHeight="1" x14ac:dyDescent="0.2">
      <c r="A161" s="60" t="s">
        <v>32</v>
      </c>
      <c r="B161" s="167" t="s">
        <v>60</v>
      </c>
      <c r="C161" s="167"/>
      <c r="D161" s="167"/>
      <c r="E161" s="167"/>
      <c r="F161" s="167"/>
      <c r="G161" s="167"/>
      <c r="H161" s="167"/>
      <c r="I161" s="167"/>
      <c r="J161" s="50"/>
      <c r="K161" s="50"/>
    </row>
    <row r="162" spans="1:256" s="16" customFormat="1" ht="61" customHeight="1" x14ac:dyDescent="0.2">
      <c r="A162" s="60" t="s">
        <v>32</v>
      </c>
      <c r="B162" s="167" t="s">
        <v>61</v>
      </c>
      <c r="C162" s="167"/>
      <c r="D162" s="167"/>
      <c r="E162" s="167"/>
      <c r="F162" s="167"/>
      <c r="G162" s="167"/>
      <c r="H162" s="167"/>
      <c r="I162" s="167"/>
      <c r="J162" s="50"/>
      <c r="K162" s="50"/>
    </row>
    <row r="163" spans="1:256" s="16" customFormat="1" ht="40" customHeight="1" x14ac:dyDescent="0.2">
      <c r="A163" s="60" t="s">
        <v>32</v>
      </c>
      <c r="B163" s="167" t="s">
        <v>132</v>
      </c>
      <c r="C163" s="167"/>
      <c r="D163" s="167"/>
      <c r="E163" s="167"/>
      <c r="F163" s="167"/>
      <c r="G163" s="167"/>
      <c r="H163" s="167"/>
      <c r="I163" s="167"/>
      <c r="J163" s="50"/>
      <c r="K163" s="50"/>
    </row>
    <row r="164" spans="1:256" s="16" customFormat="1" ht="121" customHeight="1" x14ac:dyDescent="0.2">
      <c r="A164" s="60" t="s">
        <v>32</v>
      </c>
      <c r="B164" s="167" t="s">
        <v>139</v>
      </c>
      <c r="C164" s="167"/>
      <c r="D164" s="167"/>
      <c r="E164" s="167"/>
      <c r="F164" s="167"/>
      <c r="G164" s="167"/>
      <c r="H164" s="167"/>
      <c r="I164" s="167"/>
      <c r="J164" s="50"/>
      <c r="K164" s="50"/>
    </row>
    <row r="165" spans="1:256" s="57" customFormat="1" ht="99" customHeight="1" x14ac:dyDescent="0.2">
      <c r="A165" s="60" t="s">
        <v>32</v>
      </c>
      <c r="B165" s="167" t="s">
        <v>140</v>
      </c>
      <c r="C165" s="167"/>
      <c r="D165" s="167"/>
      <c r="E165" s="167"/>
      <c r="F165" s="167"/>
      <c r="G165" s="167"/>
      <c r="H165" s="167"/>
      <c r="I165" s="167"/>
      <c r="J165" s="50"/>
      <c r="K165" s="55"/>
      <c r="L165" s="55"/>
      <c r="M165" s="55"/>
      <c r="N165" s="55"/>
      <c r="O165" s="55"/>
      <c r="P165" s="55"/>
      <c r="Q165" s="56"/>
      <c r="R165" s="55"/>
      <c r="S165" s="55"/>
      <c r="T165" s="55"/>
      <c r="U165" s="55"/>
      <c r="V165" s="55"/>
      <c r="W165" s="55"/>
      <c r="X165" s="55"/>
      <c r="Y165" s="56"/>
      <c r="Z165" s="55"/>
      <c r="AA165" s="55"/>
      <c r="AB165" s="55"/>
      <c r="AC165" s="55"/>
      <c r="AD165" s="55"/>
      <c r="AE165" s="55"/>
      <c r="AF165" s="55"/>
      <c r="AG165" s="56"/>
      <c r="AH165" s="55"/>
      <c r="AI165" s="55"/>
      <c r="AJ165" s="55"/>
      <c r="AK165" s="55"/>
      <c r="AL165" s="55"/>
      <c r="AM165" s="55"/>
      <c r="AN165" s="55"/>
      <c r="AO165" s="56"/>
      <c r="AP165" s="55"/>
      <c r="AQ165" s="55"/>
      <c r="AR165" s="55"/>
      <c r="AS165" s="55"/>
      <c r="AT165" s="55"/>
      <c r="AU165" s="55"/>
      <c r="AV165" s="55"/>
      <c r="AW165" s="56"/>
      <c r="AX165" s="55"/>
      <c r="AY165" s="55"/>
      <c r="AZ165" s="55"/>
      <c r="BA165" s="55"/>
      <c r="BB165" s="55"/>
      <c r="BC165" s="55"/>
      <c r="BD165" s="55"/>
      <c r="BE165" s="56"/>
      <c r="BF165" s="55"/>
      <c r="BG165" s="55"/>
      <c r="BH165" s="55"/>
      <c r="BI165" s="55"/>
      <c r="BJ165" s="55"/>
      <c r="BK165" s="55"/>
      <c r="BL165" s="55"/>
      <c r="BM165" s="56"/>
      <c r="BN165" s="55"/>
      <c r="BO165" s="55"/>
      <c r="BP165" s="55"/>
      <c r="BQ165" s="55"/>
      <c r="BR165" s="55"/>
      <c r="BS165" s="55"/>
      <c r="BT165" s="55"/>
      <c r="BU165" s="56"/>
      <c r="BV165" s="55"/>
      <c r="BW165" s="55"/>
      <c r="BX165" s="55"/>
      <c r="BY165" s="55"/>
      <c r="BZ165" s="55"/>
      <c r="CA165" s="55"/>
      <c r="CB165" s="55"/>
      <c r="CC165" s="56"/>
      <c r="CD165" s="55"/>
      <c r="CE165" s="55"/>
      <c r="CF165" s="55"/>
      <c r="CG165" s="55"/>
      <c r="CH165" s="55"/>
      <c r="CI165" s="55"/>
      <c r="CJ165" s="55"/>
      <c r="CK165" s="56"/>
      <c r="CL165" s="55"/>
      <c r="CM165" s="55"/>
      <c r="CN165" s="55"/>
      <c r="CO165" s="55"/>
      <c r="CP165" s="55"/>
      <c r="CQ165" s="55"/>
      <c r="CR165" s="55"/>
      <c r="CS165" s="56"/>
      <c r="CT165" s="55"/>
      <c r="CU165" s="55"/>
      <c r="CV165" s="55"/>
      <c r="CW165" s="55"/>
      <c r="CX165" s="55"/>
      <c r="CY165" s="55"/>
      <c r="CZ165" s="55"/>
      <c r="DA165" s="56"/>
      <c r="DB165" s="55"/>
      <c r="DC165" s="55"/>
      <c r="DD165" s="55"/>
      <c r="DE165" s="55"/>
      <c r="DF165" s="55"/>
      <c r="DG165" s="55"/>
      <c r="DH165" s="55"/>
      <c r="DI165" s="56"/>
      <c r="DJ165" s="55"/>
      <c r="DK165" s="55"/>
      <c r="DL165" s="55"/>
      <c r="DM165" s="55"/>
      <c r="DN165" s="55"/>
      <c r="DO165" s="55"/>
      <c r="DP165" s="55"/>
      <c r="DQ165" s="56"/>
      <c r="DR165" s="55"/>
      <c r="DS165" s="55"/>
      <c r="DT165" s="55"/>
      <c r="DU165" s="55"/>
      <c r="DV165" s="55"/>
      <c r="DW165" s="55"/>
      <c r="DX165" s="55"/>
      <c r="DY165" s="56"/>
      <c r="DZ165" s="55"/>
      <c r="EA165" s="55"/>
      <c r="EB165" s="55"/>
      <c r="EC165" s="55"/>
      <c r="ED165" s="55"/>
      <c r="EE165" s="55"/>
      <c r="EF165" s="55"/>
      <c r="EG165" s="56"/>
      <c r="EH165" s="55"/>
      <c r="EI165" s="55"/>
      <c r="EJ165" s="55"/>
      <c r="EK165" s="55"/>
      <c r="EL165" s="55"/>
      <c r="EM165" s="55"/>
      <c r="EN165" s="55"/>
      <c r="EO165" s="56"/>
      <c r="EP165" s="55"/>
      <c r="EQ165" s="55"/>
      <c r="ER165" s="55"/>
      <c r="ES165" s="55"/>
      <c r="ET165" s="55"/>
      <c r="EU165" s="55"/>
      <c r="EV165" s="55"/>
      <c r="EW165" s="56"/>
      <c r="EX165" s="55"/>
      <c r="EY165" s="55"/>
      <c r="EZ165" s="55"/>
      <c r="FA165" s="55"/>
      <c r="FB165" s="55"/>
      <c r="FC165" s="55"/>
      <c r="FD165" s="55"/>
      <c r="FE165" s="56"/>
      <c r="FF165" s="55"/>
      <c r="FG165" s="55"/>
      <c r="FH165" s="55"/>
      <c r="FI165" s="55"/>
      <c r="FJ165" s="55"/>
      <c r="FK165" s="55"/>
      <c r="FL165" s="55"/>
      <c r="FM165" s="56"/>
      <c r="FN165" s="55"/>
      <c r="FO165" s="55"/>
      <c r="FP165" s="55"/>
      <c r="FQ165" s="55"/>
      <c r="FR165" s="55"/>
      <c r="FS165" s="55"/>
      <c r="FT165" s="55"/>
      <c r="FU165" s="56"/>
      <c r="FV165" s="55"/>
      <c r="FW165" s="55"/>
      <c r="FX165" s="55"/>
      <c r="FY165" s="55"/>
      <c r="FZ165" s="55"/>
      <c r="GA165" s="55"/>
      <c r="GB165" s="55"/>
      <c r="GC165" s="56"/>
      <c r="GD165" s="55"/>
      <c r="GE165" s="55"/>
      <c r="GF165" s="55"/>
      <c r="GG165" s="55"/>
      <c r="GH165" s="55"/>
      <c r="GI165" s="55"/>
      <c r="GJ165" s="55"/>
      <c r="GK165" s="56"/>
      <c r="GL165" s="55"/>
      <c r="GM165" s="55"/>
      <c r="GN165" s="55"/>
      <c r="GO165" s="55"/>
      <c r="GP165" s="55"/>
      <c r="GQ165" s="55"/>
      <c r="GR165" s="55"/>
      <c r="GS165" s="56"/>
      <c r="GT165" s="55"/>
      <c r="GU165" s="55"/>
      <c r="GV165" s="55"/>
      <c r="GW165" s="55"/>
      <c r="GX165" s="55"/>
      <c r="GY165" s="55"/>
      <c r="GZ165" s="55"/>
      <c r="HA165" s="56"/>
      <c r="HB165" s="55"/>
      <c r="HC165" s="55"/>
      <c r="HD165" s="55"/>
      <c r="HE165" s="55"/>
      <c r="HF165" s="55"/>
      <c r="HG165" s="55"/>
      <c r="HH165" s="55"/>
      <c r="HI165" s="56"/>
      <c r="HJ165" s="55"/>
      <c r="HK165" s="55"/>
      <c r="HL165" s="55"/>
      <c r="HM165" s="55"/>
      <c r="HN165" s="55"/>
      <c r="HO165" s="55"/>
      <c r="HP165" s="55"/>
      <c r="HQ165" s="56"/>
      <c r="HR165" s="55"/>
      <c r="HS165" s="55"/>
      <c r="HT165" s="55"/>
      <c r="HU165" s="55"/>
      <c r="HV165" s="55"/>
      <c r="HW165" s="55"/>
      <c r="HX165" s="55"/>
      <c r="HY165" s="56"/>
      <c r="HZ165" s="55"/>
      <c r="IA165" s="55"/>
      <c r="IB165" s="55"/>
      <c r="IC165" s="55"/>
      <c r="ID165" s="55"/>
      <c r="IE165" s="55"/>
      <c r="IF165" s="55"/>
      <c r="IG165" s="56"/>
      <c r="IH165" s="55"/>
      <c r="II165" s="55"/>
      <c r="IJ165" s="55"/>
      <c r="IK165" s="55"/>
      <c r="IL165" s="55"/>
      <c r="IM165" s="55"/>
      <c r="IN165" s="55"/>
      <c r="IO165" s="56"/>
      <c r="IP165" s="55"/>
      <c r="IQ165" s="55"/>
      <c r="IR165" s="55"/>
      <c r="IS165" s="55"/>
      <c r="IT165" s="55"/>
      <c r="IU165" s="55"/>
      <c r="IV165" s="55"/>
    </row>
    <row r="166" spans="1:256" s="57" customFormat="1" ht="28" customHeight="1" x14ac:dyDescent="0.2">
      <c r="A166" s="60" t="s">
        <v>32</v>
      </c>
      <c r="B166" s="167" t="s">
        <v>135</v>
      </c>
      <c r="C166" s="167"/>
      <c r="D166" s="167"/>
      <c r="E166" s="167"/>
      <c r="F166" s="167"/>
      <c r="G166" s="167"/>
      <c r="H166" s="167"/>
      <c r="I166" s="167"/>
      <c r="J166" s="50"/>
      <c r="K166" s="55"/>
      <c r="L166" s="55"/>
      <c r="M166" s="55"/>
      <c r="N166" s="55"/>
      <c r="O166" s="55"/>
      <c r="P166" s="55"/>
      <c r="Q166" s="56"/>
      <c r="R166" s="55"/>
      <c r="S166" s="55"/>
      <c r="T166" s="55"/>
      <c r="U166" s="55"/>
      <c r="V166" s="55"/>
      <c r="W166" s="55"/>
      <c r="X166" s="55"/>
      <c r="Y166" s="56"/>
      <c r="Z166" s="55"/>
      <c r="AA166" s="55"/>
      <c r="AB166" s="55"/>
      <c r="AC166" s="55"/>
      <c r="AD166" s="55"/>
      <c r="AE166" s="55"/>
      <c r="AF166" s="55"/>
      <c r="AG166" s="56"/>
      <c r="AH166" s="55"/>
      <c r="AI166" s="55"/>
      <c r="AJ166" s="55"/>
      <c r="AK166" s="55"/>
      <c r="AL166" s="55"/>
      <c r="AM166" s="55"/>
      <c r="AN166" s="55"/>
      <c r="AO166" s="56"/>
      <c r="AP166" s="55"/>
      <c r="AQ166" s="55"/>
      <c r="AR166" s="55"/>
      <c r="AS166" s="55"/>
      <c r="AT166" s="55"/>
      <c r="AU166" s="55"/>
      <c r="AV166" s="55"/>
      <c r="AW166" s="56"/>
      <c r="AX166" s="55"/>
      <c r="AY166" s="55"/>
      <c r="AZ166" s="55"/>
      <c r="BA166" s="55"/>
      <c r="BB166" s="55"/>
      <c r="BC166" s="55"/>
      <c r="BD166" s="55"/>
      <c r="BE166" s="56"/>
      <c r="BF166" s="55"/>
      <c r="BG166" s="55"/>
      <c r="BH166" s="55"/>
      <c r="BI166" s="55"/>
      <c r="BJ166" s="55"/>
      <c r="BK166" s="55"/>
      <c r="BL166" s="55"/>
      <c r="BM166" s="56"/>
      <c r="BN166" s="55"/>
      <c r="BO166" s="55"/>
      <c r="BP166" s="55"/>
      <c r="BQ166" s="55"/>
      <c r="BR166" s="55"/>
      <c r="BS166" s="55"/>
      <c r="BT166" s="55"/>
      <c r="BU166" s="56"/>
      <c r="BV166" s="55"/>
      <c r="BW166" s="55"/>
      <c r="BX166" s="55"/>
      <c r="BY166" s="55"/>
      <c r="BZ166" s="55"/>
      <c r="CA166" s="55"/>
      <c r="CB166" s="55"/>
      <c r="CC166" s="56"/>
      <c r="CD166" s="55"/>
      <c r="CE166" s="55"/>
      <c r="CF166" s="55"/>
      <c r="CG166" s="55"/>
      <c r="CH166" s="55"/>
      <c r="CI166" s="55"/>
      <c r="CJ166" s="55"/>
      <c r="CK166" s="56"/>
      <c r="CL166" s="55"/>
      <c r="CM166" s="55"/>
      <c r="CN166" s="55"/>
      <c r="CO166" s="55"/>
      <c r="CP166" s="55"/>
      <c r="CQ166" s="55"/>
      <c r="CR166" s="55"/>
      <c r="CS166" s="56"/>
      <c r="CT166" s="55"/>
      <c r="CU166" s="55"/>
      <c r="CV166" s="55"/>
      <c r="CW166" s="55"/>
      <c r="CX166" s="55"/>
      <c r="CY166" s="55"/>
      <c r="CZ166" s="55"/>
      <c r="DA166" s="56"/>
      <c r="DB166" s="55"/>
      <c r="DC166" s="55"/>
      <c r="DD166" s="55"/>
      <c r="DE166" s="55"/>
      <c r="DF166" s="55"/>
      <c r="DG166" s="55"/>
      <c r="DH166" s="55"/>
      <c r="DI166" s="56"/>
      <c r="DJ166" s="55"/>
      <c r="DK166" s="55"/>
      <c r="DL166" s="55"/>
      <c r="DM166" s="55"/>
      <c r="DN166" s="55"/>
      <c r="DO166" s="55"/>
      <c r="DP166" s="55"/>
      <c r="DQ166" s="56"/>
      <c r="DR166" s="55"/>
      <c r="DS166" s="55"/>
      <c r="DT166" s="55"/>
      <c r="DU166" s="55"/>
      <c r="DV166" s="55"/>
      <c r="DW166" s="55"/>
      <c r="DX166" s="55"/>
      <c r="DY166" s="56"/>
      <c r="DZ166" s="55"/>
      <c r="EA166" s="55"/>
      <c r="EB166" s="55"/>
      <c r="EC166" s="55"/>
      <c r="ED166" s="55"/>
      <c r="EE166" s="55"/>
      <c r="EF166" s="55"/>
      <c r="EG166" s="56"/>
      <c r="EH166" s="55"/>
      <c r="EI166" s="55"/>
      <c r="EJ166" s="55"/>
      <c r="EK166" s="55"/>
      <c r="EL166" s="55"/>
      <c r="EM166" s="55"/>
      <c r="EN166" s="55"/>
      <c r="EO166" s="56"/>
      <c r="EP166" s="55"/>
      <c r="EQ166" s="55"/>
      <c r="ER166" s="55"/>
      <c r="ES166" s="55"/>
      <c r="ET166" s="55"/>
      <c r="EU166" s="55"/>
      <c r="EV166" s="55"/>
      <c r="EW166" s="56"/>
      <c r="EX166" s="55"/>
      <c r="EY166" s="55"/>
      <c r="EZ166" s="55"/>
      <c r="FA166" s="55"/>
      <c r="FB166" s="55"/>
      <c r="FC166" s="55"/>
      <c r="FD166" s="55"/>
      <c r="FE166" s="56"/>
      <c r="FF166" s="55"/>
      <c r="FG166" s="55"/>
      <c r="FH166" s="55"/>
      <c r="FI166" s="55"/>
      <c r="FJ166" s="55"/>
      <c r="FK166" s="55"/>
      <c r="FL166" s="55"/>
      <c r="FM166" s="56"/>
      <c r="FN166" s="55"/>
      <c r="FO166" s="55"/>
      <c r="FP166" s="55"/>
      <c r="FQ166" s="55"/>
      <c r="FR166" s="55"/>
      <c r="FS166" s="55"/>
      <c r="FT166" s="55"/>
      <c r="FU166" s="56"/>
      <c r="FV166" s="55"/>
      <c r="FW166" s="55"/>
      <c r="FX166" s="55"/>
      <c r="FY166" s="55"/>
      <c r="FZ166" s="55"/>
      <c r="GA166" s="55"/>
      <c r="GB166" s="55"/>
      <c r="GC166" s="56"/>
      <c r="GD166" s="55"/>
      <c r="GE166" s="55"/>
      <c r="GF166" s="55"/>
      <c r="GG166" s="55"/>
      <c r="GH166" s="55"/>
      <c r="GI166" s="55"/>
      <c r="GJ166" s="55"/>
      <c r="GK166" s="56"/>
      <c r="GL166" s="55"/>
      <c r="GM166" s="55"/>
      <c r="GN166" s="55"/>
      <c r="GO166" s="55"/>
      <c r="GP166" s="55"/>
      <c r="GQ166" s="55"/>
      <c r="GR166" s="55"/>
      <c r="GS166" s="56"/>
      <c r="GT166" s="55"/>
      <c r="GU166" s="55"/>
      <c r="GV166" s="55"/>
      <c r="GW166" s="55"/>
      <c r="GX166" s="55"/>
      <c r="GY166" s="55"/>
      <c r="GZ166" s="55"/>
      <c r="HA166" s="56"/>
      <c r="HB166" s="55"/>
      <c r="HC166" s="55"/>
      <c r="HD166" s="55"/>
      <c r="HE166" s="55"/>
      <c r="HF166" s="55"/>
      <c r="HG166" s="55"/>
      <c r="HH166" s="55"/>
      <c r="HI166" s="56"/>
      <c r="HJ166" s="55"/>
      <c r="HK166" s="55"/>
      <c r="HL166" s="55"/>
      <c r="HM166" s="55"/>
      <c r="HN166" s="55"/>
      <c r="HO166" s="55"/>
      <c r="HP166" s="55"/>
      <c r="HQ166" s="56"/>
      <c r="HR166" s="55"/>
      <c r="HS166" s="55"/>
      <c r="HT166" s="55"/>
      <c r="HU166" s="55"/>
      <c r="HV166" s="55"/>
      <c r="HW166" s="55"/>
      <c r="HX166" s="55"/>
      <c r="HY166" s="56"/>
      <c r="HZ166" s="55"/>
      <c r="IA166" s="55"/>
      <c r="IB166" s="55"/>
      <c r="IC166" s="55"/>
      <c r="ID166" s="55"/>
      <c r="IE166" s="55"/>
      <c r="IF166" s="55"/>
      <c r="IG166" s="56"/>
      <c r="IH166" s="55"/>
      <c r="II166" s="55"/>
      <c r="IJ166" s="55"/>
      <c r="IK166" s="55"/>
      <c r="IL166" s="55"/>
      <c r="IM166" s="55"/>
      <c r="IN166" s="55"/>
      <c r="IO166" s="56"/>
      <c r="IP166" s="55"/>
      <c r="IQ166" s="55"/>
      <c r="IR166" s="55"/>
      <c r="IS166" s="55"/>
      <c r="IT166" s="55"/>
      <c r="IU166" s="55"/>
      <c r="IV166" s="55"/>
    </row>
    <row r="167" spans="1:256" s="57" customFormat="1" ht="35" customHeight="1" x14ac:dyDescent="0.2">
      <c r="A167" s="60" t="s">
        <v>32</v>
      </c>
      <c r="B167" s="167" t="s">
        <v>63</v>
      </c>
      <c r="C167" s="167"/>
      <c r="D167" s="167"/>
      <c r="E167" s="167"/>
      <c r="F167" s="167"/>
      <c r="G167" s="167"/>
      <c r="H167" s="167"/>
      <c r="I167" s="167"/>
      <c r="J167" s="50"/>
      <c r="K167" s="55"/>
      <c r="L167" s="55"/>
      <c r="M167" s="55"/>
      <c r="N167" s="55"/>
      <c r="O167" s="16"/>
      <c r="P167" s="16"/>
      <c r="Q167" s="16"/>
      <c r="R167" s="16"/>
      <c r="S167" s="16"/>
      <c r="T167" s="55"/>
      <c r="U167" s="55"/>
      <c r="V167" s="55"/>
      <c r="W167" s="55"/>
      <c r="X167" s="55"/>
      <c r="Y167" s="56"/>
      <c r="Z167" s="55"/>
      <c r="AA167" s="55"/>
      <c r="AB167" s="55"/>
      <c r="AC167" s="55"/>
      <c r="AD167" s="55"/>
      <c r="AE167" s="55"/>
      <c r="AF167" s="55"/>
      <c r="AG167" s="56"/>
      <c r="AH167" s="55"/>
      <c r="AI167" s="55"/>
      <c r="AJ167" s="55"/>
      <c r="AK167" s="55"/>
      <c r="AL167" s="55"/>
      <c r="AM167" s="55"/>
      <c r="AN167" s="55"/>
      <c r="AO167" s="56"/>
      <c r="AP167" s="55"/>
      <c r="AQ167" s="55"/>
      <c r="AR167" s="55"/>
      <c r="AS167" s="55"/>
      <c r="AT167" s="55"/>
      <c r="AU167" s="55"/>
      <c r="AV167" s="55"/>
      <c r="AW167" s="56"/>
      <c r="AX167" s="55"/>
      <c r="AY167" s="55"/>
      <c r="AZ167" s="55"/>
      <c r="BA167" s="55"/>
      <c r="BB167" s="55"/>
      <c r="BC167" s="55"/>
      <c r="BD167" s="55"/>
      <c r="BE167" s="56"/>
      <c r="BF167" s="55"/>
      <c r="BG167" s="55"/>
      <c r="BH167" s="55"/>
      <c r="BI167" s="55"/>
      <c r="BJ167" s="55"/>
      <c r="BK167" s="55"/>
      <c r="BL167" s="55"/>
      <c r="BM167" s="56"/>
      <c r="BN167" s="55"/>
      <c r="BO167" s="55"/>
      <c r="BP167" s="55"/>
      <c r="BQ167" s="55"/>
      <c r="BR167" s="55"/>
      <c r="BS167" s="55"/>
      <c r="BT167" s="55"/>
      <c r="BU167" s="56"/>
      <c r="BV167" s="55"/>
      <c r="BW167" s="55"/>
      <c r="BX167" s="55"/>
      <c r="BY167" s="55"/>
      <c r="BZ167" s="55"/>
      <c r="CA167" s="55"/>
      <c r="CB167" s="55"/>
      <c r="CC167" s="56"/>
      <c r="CD167" s="55"/>
      <c r="CE167" s="55"/>
      <c r="CF167" s="55"/>
      <c r="CG167" s="55"/>
      <c r="CH167" s="55"/>
      <c r="CI167" s="55"/>
      <c r="CJ167" s="55"/>
      <c r="CK167" s="56"/>
      <c r="CL167" s="55"/>
      <c r="CM167" s="55"/>
      <c r="CN167" s="55"/>
      <c r="CO167" s="55"/>
      <c r="CP167" s="55"/>
      <c r="CQ167" s="55"/>
      <c r="CR167" s="55"/>
      <c r="CS167" s="56"/>
      <c r="CT167" s="55"/>
      <c r="CU167" s="55"/>
      <c r="CV167" s="55"/>
      <c r="CW167" s="55"/>
      <c r="CX167" s="55"/>
      <c r="CY167" s="55"/>
      <c r="CZ167" s="55"/>
      <c r="DA167" s="56"/>
      <c r="DB167" s="55"/>
      <c r="DC167" s="55"/>
      <c r="DD167" s="55"/>
      <c r="DE167" s="55"/>
      <c r="DF167" s="55"/>
      <c r="DG167" s="55"/>
      <c r="DH167" s="55"/>
      <c r="DI167" s="56"/>
      <c r="DJ167" s="55"/>
      <c r="DK167" s="55"/>
      <c r="DL167" s="55"/>
      <c r="DM167" s="55"/>
      <c r="DN167" s="55"/>
      <c r="DO167" s="55"/>
      <c r="DP167" s="55"/>
      <c r="DQ167" s="56"/>
      <c r="DR167" s="55"/>
      <c r="DS167" s="55"/>
      <c r="DT167" s="55"/>
      <c r="DU167" s="55"/>
      <c r="DV167" s="55"/>
      <c r="DW167" s="55"/>
      <c r="DX167" s="55"/>
      <c r="DY167" s="56"/>
      <c r="DZ167" s="55"/>
      <c r="EA167" s="55"/>
      <c r="EB167" s="55"/>
      <c r="EC167" s="55"/>
      <c r="ED167" s="55"/>
      <c r="EE167" s="55"/>
      <c r="EF167" s="55"/>
      <c r="EG167" s="56"/>
      <c r="EH167" s="55"/>
      <c r="EI167" s="55"/>
      <c r="EJ167" s="55"/>
      <c r="EK167" s="55"/>
      <c r="EL167" s="55"/>
      <c r="EM167" s="55"/>
      <c r="EN167" s="55"/>
      <c r="EO167" s="56"/>
      <c r="EP167" s="55"/>
      <c r="EQ167" s="55"/>
      <c r="ER167" s="55"/>
      <c r="ES167" s="55"/>
      <c r="ET167" s="55"/>
      <c r="EU167" s="55"/>
      <c r="EV167" s="55"/>
      <c r="EW167" s="56"/>
      <c r="EX167" s="55"/>
      <c r="EY167" s="55"/>
      <c r="EZ167" s="55"/>
      <c r="FA167" s="55"/>
      <c r="FB167" s="55"/>
      <c r="FC167" s="55"/>
      <c r="FD167" s="55"/>
      <c r="FE167" s="56"/>
      <c r="FF167" s="55"/>
      <c r="FG167" s="55"/>
      <c r="FH167" s="55"/>
      <c r="FI167" s="55"/>
      <c r="FJ167" s="55"/>
      <c r="FK167" s="55"/>
      <c r="FL167" s="55"/>
      <c r="FM167" s="56"/>
      <c r="FN167" s="55"/>
      <c r="FO167" s="55"/>
      <c r="FP167" s="55"/>
      <c r="FQ167" s="55"/>
      <c r="FR167" s="55"/>
      <c r="FS167" s="55"/>
      <c r="FT167" s="55"/>
      <c r="FU167" s="56"/>
      <c r="FV167" s="55"/>
      <c r="FW167" s="55"/>
      <c r="FX167" s="55"/>
      <c r="FY167" s="55"/>
      <c r="FZ167" s="55"/>
      <c r="GA167" s="55"/>
      <c r="GB167" s="55"/>
      <c r="GC167" s="56"/>
      <c r="GD167" s="55"/>
      <c r="GE167" s="55"/>
      <c r="GF167" s="55"/>
      <c r="GG167" s="55"/>
      <c r="GH167" s="55"/>
      <c r="GI167" s="55"/>
      <c r="GJ167" s="55"/>
      <c r="GK167" s="56"/>
      <c r="GL167" s="55"/>
      <c r="GM167" s="55"/>
      <c r="GN167" s="55"/>
      <c r="GO167" s="55"/>
      <c r="GP167" s="55"/>
      <c r="GQ167" s="55"/>
      <c r="GR167" s="55"/>
      <c r="GS167" s="56"/>
      <c r="GT167" s="55"/>
      <c r="GU167" s="55"/>
      <c r="GV167" s="55"/>
      <c r="GW167" s="55"/>
      <c r="GX167" s="55"/>
      <c r="GY167" s="55"/>
      <c r="GZ167" s="55"/>
      <c r="HA167" s="56"/>
      <c r="HB167" s="55"/>
      <c r="HC167" s="55"/>
      <c r="HD167" s="55"/>
      <c r="HE167" s="55"/>
      <c r="HF167" s="55"/>
      <c r="HG167" s="55"/>
      <c r="HH167" s="55"/>
      <c r="HI167" s="56"/>
      <c r="HJ167" s="55"/>
      <c r="HK167" s="55"/>
      <c r="HL167" s="55"/>
      <c r="HM167" s="55"/>
      <c r="HN167" s="55"/>
      <c r="HO167" s="55"/>
      <c r="HP167" s="55"/>
      <c r="HQ167" s="56"/>
      <c r="HR167" s="55"/>
      <c r="HS167" s="55"/>
      <c r="HT167" s="55"/>
      <c r="HU167" s="55"/>
      <c r="HV167" s="55"/>
      <c r="HW167" s="55"/>
      <c r="HX167" s="55"/>
      <c r="HY167" s="56"/>
      <c r="HZ167" s="55"/>
      <c r="IA167" s="55"/>
      <c r="IB167" s="55"/>
      <c r="IC167" s="55"/>
      <c r="ID167" s="55"/>
      <c r="IE167" s="55"/>
      <c r="IF167" s="55"/>
      <c r="IG167" s="56"/>
      <c r="IH167" s="55"/>
      <c r="II167" s="55"/>
      <c r="IJ167" s="55"/>
      <c r="IK167" s="55"/>
      <c r="IL167" s="55"/>
      <c r="IM167" s="55"/>
      <c r="IN167" s="55"/>
      <c r="IO167" s="56"/>
      <c r="IP167" s="55"/>
      <c r="IQ167" s="55"/>
      <c r="IR167" s="55"/>
      <c r="IS167" s="55"/>
      <c r="IT167" s="55"/>
      <c r="IU167" s="55"/>
      <c r="IV167" s="55"/>
    </row>
    <row r="168" spans="1:256" s="16" customFormat="1" x14ac:dyDescent="0.2">
      <c r="A168" s="20"/>
      <c r="B168" s="21"/>
      <c r="C168" s="22"/>
      <c r="D168" s="12"/>
      <c r="E168" s="3"/>
      <c r="F168" s="3"/>
      <c r="G168" s="31"/>
      <c r="H168" s="31"/>
      <c r="I168" s="50"/>
      <c r="J168" s="50"/>
      <c r="K168" s="50"/>
      <c r="N168" s="55"/>
    </row>
    <row r="169" spans="1:256" x14ac:dyDescent="0.2">
      <c r="A169" s="20"/>
      <c r="B169" s="21"/>
      <c r="C169" s="22"/>
      <c r="D169" s="6"/>
      <c r="E169" s="3"/>
      <c r="F169" s="3"/>
      <c r="G169" s="31"/>
      <c r="H169" s="31"/>
      <c r="I169" s="56"/>
      <c r="J169" s="55"/>
    </row>
    <row r="170" spans="1:256" x14ac:dyDescent="0.2">
      <c r="A170" s="12"/>
      <c r="B170" s="12"/>
      <c r="C170" s="12"/>
      <c r="D170" s="12"/>
      <c r="E170" s="12"/>
      <c r="F170" s="12"/>
      <c r="G170" s="12"/>
      <c r="H170" s="12"/>
      <c r="I170" s="56"/>
      <c r="J170" s="55"/>
    </row>
    <row r="171" spans="1:256" x14ac:dyDescent="0.2">
      <c r="A171" s="12"/>
      <c r="B171" s="12"/>
      <c r="C171" s="12"/>
      <c r="D171" s="12"/>
      <c r="E171" s="12"/>
      <c r="F171" s="12"/>
      <c r="G171" s="12"/>
      <c r="H171" s="12"/>
    </row>
    <row r="172" spans="1:256" x14ac:dyDescent="0.2">
      <c r="A172" s="12"/>
      <c r="B172" s="12"/>
      <c r="C172" s="12"/>
      <c r="D172" s="12"/>
      <c r="E172" s="12"/>
      <c r="F172" s="12"/>
      <c r="G172" s="12"/>
      <c r="H172" s="12"/>
    </row>
    <row r="173" spans="1:256" x14ac:dyDescent="0.2">
      <c r="A173" s="12"/>
      <c r="B173" s="12"/>
      <c r="C173" s="12"/>
      <c r="D173" s="12"/>
      <c r="E173" s="12"/>
      <c r="F173" s="12"/>
      <c r="G173" s="12"/>
      <c r="H173" s="12"/>
    </row>
    <row r="174" spans="1:256" x14ac:dyDescent="0.2">
      <c r="A174" s="12"/>
      <c r="B174" s="12"/>
      <c r="C174" s="12"/>
      <c r="D174" s="12"/>
      <c r="E174" s="12"/>
      <c r="F174" s="12"/>
      <c r="G174" s="12"/>
      <c r="H174" s="12"/>
    </row>
    <row r="175" spans="1:256" x14ac:dyDescent="0.2">
      <c r="A175" s="12"/>
      <c r="B175" s="12"/>
      <c r="C175" s="12"/>
      <c r="D175" s="12"/>
      <c r="E175" s="12"/>
      <c r="F175" s="12"/>
      <c r="G175" s="12"/>
      <c r="H175" s="12"/>
    </row>
  </sheetData>
  <sheetProtection algorithmName="SHA-512" hashValue="YX6qsKIahXJhHtBEG07wHMUrIhAHOJV5Wsxm9NXB2f9/85HX3sKrRYdSKEkxQQ7R7UQXOtYqMLGQKImdGge62Q==" saltValue="+JLV+WxwLlEYIo7l5taIdg==" spinCount="100000" sheet="1" objects="1" scenarios="1" selectLockedCells="1"/>
  <mergeCells count="44">
    <mergeCell ref="B166:I166"/>
    <mergeCell ref="D94:I107"/>
    <mergeCell ref="A109:I109"/>
    <mergeCell ref="C24:H24"/>
    <mergeCell ref="B22:F22"/>
    <mergeCell ref="A19:I19"/>
    <mergeCell ref="B42:I43"/>
    <mergeCell ref="A9:B9"/>
    <mergeCell ref="C9:D9"/>
    <mergeCell ref="F9:G9"/>
    <mergeCell ref="A18:C18"/>
    <mergeCell ref="B20:H20"/>
    <mergeCell ref="B44:H45"/>
    <mergeCell ref="B21:E21"/>
    <mergeCell ref="G21:H21"/>
    <mergeCell ref="B23:H23"/>
    <mergeCell ref="A54:B54"/>
    <mergeCell ref="B50:C50"/>
    <mergeCell ref="A27:C27"/>
    <mergeCell ref="B30:C30"/>
    <mergeCell ref="E30:F30"/>
    <mergeCell ref="H30:I30"/>
    <mergeCell ref="G48:I49"/>
    <mergeCell ref="A47:I47"/>
    <mergeCell ref="B49:C49"/>
    <mergeCell ref="A46:C46"/>
    <mergeCell ref="B48:C48"/>
    <mergeCell ref="A24:B24"/>
    <mergeCell ref="E56:I60"/>
    <mergeCell ref="B162:I162"/>
    <mergeCell ref="B164:I164"/>
    <mergeCell ref="B165:I165"/>
    <mergeCell ref="B167:I167"/>
    <mergeCell ref="B157:I157"/>
    <mergeCell ref="B161:I161"/>
    <mergeCell ref="A68:I68"/>
    <mergeCell ref="A144:I152"/>
    <mergeCell ref="B156:I156"/>
    <mergeCell ref="B160:I160"/>
    <mergeCell ref="B158:I158"/>
    <mergeCell ref="B159:I159"/>
    <mergeCell ref="A123:I123"/>
    <mergeCell ref="A111:I121"/>
    <mergeCell ref="B163:I163"/>
  </mergeCells>
  <phoneticPr fontId="16" type="noConversion"/>
  <dataValidations xWindow="779" yWindow="729" count="14">
    <dataValidation type="date" allowBlank="1" showInputMessage="1" showErrorMessage="1" promptTitle="Fecha" prompt="introduzca una fécha válida de la forma dd/mm/aa_x000a_" sqref="B16" xr:uid="{00000000-0002-0000-0000-000000000000}">
      <formula1>40179</formula1>
      <formula2>73415</formula2>
    </dataValidation>
    <dataValidation allowBlank="1" showInputMessage="1" showErrorMessage="1" promptTitle="Tamaño de paso 2th" prompt="Trabajando con detectores puntuales, este parámetro puede tomar cualquier valor dentro de un rango ámplio (0.001º-0.635º), pero los valores más fercuentes están entre 0.01º y 0.05º, dependiendo de la muestra, de la aplicación y de la óptica." sqref="C69" xr:uid="{00000000-0002-0000-0000-000001000000}"/>
    <dataValidation allowBlank="1" showInputMessage="1" showErrorMessage="1" promptTitle="Tiempo por paso" prompt="Depende de la aplicación, pero suelen ser valores comprendidos entre 0.5 y 5 segundos." sqref="F69" xr:uid="{00000000-0002-0000-0000-000002000000}"/>
    <dataValidation allowBlank="1" showInputMessage="1" showErrorMessage="1" promptTitle="Seguridad" prompt="El usuario debe ndicar aquí qué tipo de protección se debe emplear al manipular sus muestras:_x000a__x000a_Guantes, mascarilla, ..._x000a_" sqref="G48:I48" xr:uid="{00000000-0002-0000-0000-000003000000}"/>
    <dataValidation allowBlank="1" showInputMessage="1" showErrorMessage="1" promptTitle="Técnico" prompt="Estas casillas son completadas por el tácnico que realiza la medida." sqref="I16" xr:uid="{00000000-0002-0000-0000-000004000000}"/>
    <dataValidation allowBlank="1" showInputMessage="1" showErrorMessage="1" promptTitle="Técnico" prompt="Estas casillas son completadas por el técnico que realiza la medida." sqref="I17" xr:uid="{00000000-0002-0000-0000-000005000000}"/>
    <dataValidation type="list" allowBlank="1" showInputMessage="1" showErrorMessage="1" sqref="D50 D64 D57:D62 C81" xr:uid="{00000000-0002-0000-0000-000006000000}">
      <formula1>$N$3:$N$4</formula1>
    </dataValidation>
    <dataValidation type="list" allowBlank="1" showInputMessage="1" showErrorMessage="1" promptTitle="Seguridad" prompt="El usuario debe proporcionar toda la información relativa a la seguridad en la manipulación de sus muestras." sqref="D48:D49" xr:uid="{00000000-0002-0000-0000-000007000000}">
      <formula1>$N$3:$N$4</formula1>
    </dataValidation>
    <dataValidation type="list" allowBlank="1" showInputMessage="1" showErrorMessage="1" promptTitle="Muestras" prompt="Por defecto las muestras NO SE CONSERVAN después de la medida._x000a__x000a_Si quiere recuperar sus muestras, debe indicarlo aquí. Solo se guardarán durante dos meses desde la fecha de entrega de resultados._x000a__x000a_¡Leer el aviso en la Hoja de Instrucciones!" sqref="F28" xr:uid="{00000000-0002-0000-0000-000008000000}">
      <formula1>L_SiNo</formula1>
    </dataValidation>
    <dataValidation allowBlank="1" showErrorMessage="1" promptTitle="Tamaño de paso 2th" prompt="Trabajando con detectores puntuales, este parámetro puede tomar cualquier valor dentro de un rango ámplio (0.001º-0.635º), pero los valores más fercuentes están entre 0.01º y 0.05º, dependiendo de la muestra, de la aplicación y de la óptica." sqref="C70:C72 C76" xr:uid="{00000000-0002-0000-0000-000009000000}"/>
    <dataValidation allowBlank="1" showErrorMessage="1" promptTitle="Tiempo por paso" prompt="Depende de la aplicación, pero suelen ser valores comprendidos entre 0.5 y 5 segundos." sqref="F70:F72 F76 C78:C79" xr:uid="{00000000-0002-0000-0000-00000A000000}"/>
    <dataValidation type="list" allowBlank="1" showInputMessage="1" showErrorMessage="1" sqref="H22" xr:uid="{62C1D316-6184-D14B-A406-141110381E2C}">
      <formula1>L_TipoCentro</formula1>
    </dataValidation>
    <dataValidation type="list" allowBlank="1" showInputMessage="1" showErrorMessage="1" sqref="D90" xr:uid="{168AB2F8-F130-9B4B-84D4-806CB93FF385}">
      <formula1>L_Unidades</formula1>
    </dataValidation>
    <dataValidation type="list" allowBlank="1" showInputMessage="1" showErrorMessage="1" sqref="B126:B140 G126:G140" xr:uid="{1F5C5813-4C6A-AE41-94F8-C6029CCDB318}">
      <formula1>L_Etapas</formula1>
    </dataValidation>
  </dataValidations>
  <hyperlinks>
    <hyperlink ref="F9" r:id="rId1" xr:uid="{00000000-0004-0000-0000-000007000000}"/>
    <hyperlink ref="F9:G9" r:id="rId2" display="ematesanz@ucm.es" xr:uid="{00000000-0004-0000-0000-000008000000}"/>
    <hyperlink ref="A12" r:id="rId3" xr:uid="{17B6E0D2-9312-D74D-874A-2FCB54E53CD9}"/>
    <hyperlink ref="D67" location="NotasMedida" display="Ver notas a las condiciones de medida" xr:uid="{78EA52EE-9CCB-2D40-AE42-26D793706535}"/>
  </hyperlinks>
  <pageMargins left="0.55138888888888893" right="0.19652777777777777" top="0.39374999999999999" bottom="0.74930555555555556" header="0.51180555555555551" footer="0.39374999999999999"/>
  <pageSetup paperSize="9" scale="81" firstPageNumber="0" fitToHeight="5" orientation="portrait" horizontalDpi="300" verticalDpi="300"/>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99"/>
  <sheetViews>
    <sheetView zoomScale="150" zoomScaleNormal="150" workbookViewId="0">
      <selection activeCell="I3" sqref="I1:I1048576"/>
    </sheetView>
  </sheetViews>
  <sheetFormatPr baseColWidth="10" defaultRowHeight="13" x14ac:dyDescent="0.15"/>
  <cols>
    <col min="1" max="1" width="12.6640625" style="6" customWidth="1"/>
    <col min="2" max="8" width="10.83203125" style="6"/>
    <col min="9" max="9" width="0" style="6" hidden="1" customWidth="1"/>
    <col min="10" max="10" width="10.83203125" style="6"/>
    <col min="11" max="12" width="10.83203125" style="6" customWidth="1"/>
    <col min="13" max="16384" width="10.83203125" style="6"/>
  </cols>
  <sheetData>
    <row r="1" spans="1:8" ht="16" x14ac:dyDescent="0.2">
      <c r="A1" s="1"/>
      <c r="B1" s="4" t="s">
        <v>48</v>
      </c>
      <c r="C1" s="1"/>
      <c r="D1" s="1"/>
      <c r="E1" s="1"/>
      <c r="F1" s="1"/>
      <c r="G1" s="1"/>
      <c r="H1" s="1"/>
    </row>
    <row r="2" spans="1:8" ht="16" x14ac:dyDescent="0.2">
      <c r="A2" s="1"/>
      <c r="B2" s="3" t="s">
        <v>49</v>
      </c>
      <c r="C2" s="1"/>
      <c r="D2" s="1"/>
      <c r="E2" s="50"/>
      <c r="F2" s="1"/>
      <c r="G2" s="1"/>
      <c r="H2" s="1"/>
    </row>
    <row r="3" spans="1:8" ht="16" x14ac:dyDescent="0.2">
      <c r="A3" s="49"/>
      <c r="B3" s="66" t="s">
        <v>50</v>
      </c>
      <c r="C3" s="3"/>
      <c r="D3" s="3"/>
      <c r="E3" s="49"/>
      <c r="F3" s="3"/>
      <c r="G3" s="3"/>
      <c r="H3" s="49"/>
    </row>
    <row r="4" spans="1:8" ht="16" x14ac:dyDescent="0.2">
      <c r="A4" s="49"/>
      <c r="B4" s="1" t="s">
        <v>0</v>
      </c>
      <c r="C4" s="3"/>
      <c r="D4" s="3"/>
      <c r="E4" s="58"/>
      <c r="F4" s="3"/>
      <c r="G4" s="3"/>
      <c r="H4" s="49"/>
    </row>
    <row r="5" spans="1:8" ht="16" x14ac:dyDescent="0.2">
      <c r="A5" s="4"/>
      <c r="B5" s="1"/>
      <c r="C5" s="1"/>
      <c r="D5" s="1"/>
      <c r="E5" s="1"/>
      <c r="F5" s="1"/>
      <c r="G5" s="1"/>
      <c r="H5" s="1"/>
    </row>
    <row r="6" spans="1:8" ht="16" x14ac:dyDescent="0.2">
      <c r="A6" s="4"/>
      <c r="B6" s="1"/>
      <c r="C6" s="1"/>
      <c r="D6" s="1"/>
      <c r="E6" s="1"/>
      <c r="F6" s="1"/>
      <c r="G6" s="1"/>
      <c r="H6" s="1"/>
    </row>
    <row r="7" spans="1:8" x14ac:dyDescent="0.15">
      <c r="A7" s="126" t="s">
        <v>65</v>
      </c>
      <c r="B7" s="226" t="str">
        <f>'Condiciones de medida'!B6</f>
        <v>UDRX_31_02 Termodifracción BT reflexión</v>
      </c>
      <c r="C7" s="226"/>
      <c r="D7" s="226"/>
      <c r="E7" s="226"/>
      <c r="F7" s="226"/>
      <c r="G7" s="226"/>
      <c r="H7" s="226"/>
    </row>
    <row r="8" spans="1:8" x14ac:dyDescent="0.15">
      <c r="A8" s="126" t="s">
        <v>64</v>
      </c>
      <c r="B8" s="227" t="str">
        <f>'Condiciones de medida'!B7</f>
        <v>Difracción de rayos x de polvo por reflexión en cámara de baja temperatura</v>
      </c>
      <c r="C8" s="227"/>
      <c r="D8" s="227"/>
      <c r="E8" s="227"/>
      <c r="F8" s="227"/>
      <c r="G8" s="227"/>
      <c r="H8" s="227"/>
    </row>
    <row r="9" spans="1:8" ht="14" x14ac:dyDescent="0.15">
      <c r="A9" s="126" t="s">
        <v>66</v>
      </c>
      <c r="B9" s="228" t="str">
        <f>'Condiciones de medida'!B8</f>
        <v>EQ 0434520 31 04: X'Pert PRO Th-Th</v>
      </c>
      <c r="C9" s="228"/>
      <c r="D9" s="228"/>
      <c r="E9" s="228"/>
      <c r="F9" s="228"/>
      <c r="G9" s="228"/>
      <c r="H9" s="228"/>
    </row>
    <row r="11" spans="1:8" ht="16" x14ac:dyDescent="0.15">
      <c r="A11" s="126" t="s">
        <v>83</v>
      </c>
      <c r="B11" s="210">
        <f>'Condiciones de medida'!I16</f>
        <v>0</v>
      </c>
      <c r="C11" s="210"/>
    </row>
    <row r="12" spans="1:8" x14ac:dyDescent="0.15">
      <c r="A12" s="126" t="s">
        <v>1</v>
      </c>
      <c r="B12" s="211">
        <f>'Condiciones de medida'!I17</f>
        <v>0</v>
      </c>
      <c r="C12" s="211"/>
    </row>
    <row r="14" spans="1:8" x14ac:dyDescent="0.15">
      <c r="A14" s="126" t="s">
        <v>84</v>
      </c>
      <c r="B14" s="212" t="str">
        <f>'Condiciones de medida'!C9</f>
        <v>Emilio Matesanz</v>
      </c>
      <c r="C14" s="212"/>
    </row>
    <row r="15" spans="1:8" x14ac:dyDescent="0.15">
      <c r="A15" s="126" t="s">
        <v>4</v>
      </c>
      <c r="B15" s="212" t="str">
        <f>'Condiciones de medida'!F9</f>
        <v>ematesanz@ucm.es</v>
      </c>
      <c r="C15" s="212"/>
      <c r="D15" s="126" t="s">
        <v>5</v>
      </c>
      <c r="E15" s="127" t="s">
        <v>74</v>
      </c>
      <c r="F15" s="128"/>
    </row>
    <row r="17" spans="1:9" x14ac:dyDescent="0.15">
      <c r="A17" s="126" t="s">
        <v>39</v>
      </c>
      <c r="B17" s="215" t="str">
        <f>IF('Condiciones de medida'!B20="","",'Condiciones de medida'!B20)</f>
        <v/>
      </c>
      <c r="C17" s="216"/>
      <c r="D17" s="216"/>
      <c r="E17" s="216"/>
      <c r="F17" s="216"/>
    </row>
    <row r="18" spans="1:9" x14ac:dyDescent="0.15">
      <c r="A18" s="126" t="s">
        <v>4</v>
      </c>
      <c r="B18" s="212" t="str">
        <f>IF('Condiciones de medida'!B21="","",'Condiciones de medida'!B21)</f>
        <v/>
      </c>
      <c r="C18" s="217"/>
      <c r="D18" s="217"/>
      <c r="E18" s="217"/>
      <c r="F18" s="217"/>
    </row>
    <row r="19" spans="1:9" x14ac:dyDescent="0.15">
      <c r="A19" s="126" t="s">
        <v>5</v>
      </c>
      <c r="B19" s="212" t="str">
        <f>IF('Condiciones de medida'!G21="","",'Condiciones de medida'!G21)</f>
        <v/>
      </c>
      <c r="C19" s="212"/>
      <c r="D19" s="129"/>
      <c r="E19" s="129"/>
      <c r="F19" s="129"/>
    </row>
    <row r="20" spans="1:9" x14ac:dyDescent="0.15">
      <c r="A20" s="126" t="s">
        <v>6</v>
      </c>
      <c r="B20" s="220" t="str">
        <f>IF('Condiciones de medida'!B22="","",'Condiciones de medida'!B22)</f>
        <v/>
      </c>
      <c r="C20" s="221"/>
      <c r="D20" s="221"/>
      <c r="E20" s="221"/>
      <c r="F20" s="221"/>
    </row>
    <row r="21" spans="1:9" x14ac:dyDescent="0.15">
      <c r="A21" s="126" t="s">
        <v>75</v>
      </c>
      <c r="B21" s="130" t="str">
        <f>IF('Condiciones de medida'!H22="","",'Condiciones de medida'!H22)</f>
        <v/>
      </c>
      <c r="C21" s="131"/>
      <c r="D21" s="131"/>
      <c r="E21" s="131"/>
      <c r="F21" s="131"/>
    </row>
    <row r="22" spans="1:9" x14ac:dyDescent="0.15">
      <c r="A22" s="126" t="s">
        <v>85</v>
      </c>
      <c r="B22" s="220" t="str">
        <f>IF('Condiciones de medida'!B23="","",'Condiciones de medida'!B23)</f>
        <v/>
      </c>
      <c r="C22" s="221"/>
      <c r="D22" s="221"/>
      <c r="E22" s="221"/>
      <c r="F22" s="221"/>
    </row>
    <row r="23" spans="1:9" x14ac:dyDescent="0.15">
      <c r="A23" s="126" t="s">
        <v>86</v>
      </c>
      <c r="B23" s="215" t="str">
        <f>IF('Condiciones de medida'!C24="","",'Condiciones de medida'!C24)</f>
        <v/>
      </c>
      <c r="C23" s="216"/>
      <c r="D23" s="216"/>
      <c r="E23" s="216"/>
      <c r="F23" s="216"/>
    </row>
    <row r="24" spans="1:9" x14ac:dyDescent="0.15">
      <c r="C24" s="126"/>
      <c r="D24" s="132"/>
      <c r="E24" s="133"/>
      <c r="F24" s="133"/>
      <c r="G24" s="133"/>
      <c r="H24" s="133"/>
    </row>
    <row r="25" spans="1:9" x14ac:dyDescent="0.15">
      <c r="A25" s="134" t="s">
        <v>47</v>
      </c>
    </row>
    <row r="26" spans="1:9" x14ac:dyDescent="0.15">
      <c r="A26" s="222"/>
      <c r="B26" s="223"/>
      <c r="C26" s="223"/>
      <c r="D26" s="223"/>
      <c r="E26" s="223"/>
      <c r="F26" s="223"/>
      <c r="G26" s="223"/>
      <c r="H26" s="224"/>
    </row>
    <row r="27" spans="1:9" x14ac:dyDescent="0.15">
      <c r="A27" s="13"/>
      <c r="B27" s="13"/>
      <c r="C27" s="13"/>
      <c r="D27" s="13"/>
      <c r="E27" s="13"/>
      <c r="F27" s="13"/>
      <c r="G27" s="13"/>
      <c r="H27" s="13"/>
    </row>
    <row r="28" spans="1:9" x14ac:dyDescent="0.15">
      <c r="C28" s="126"/>
      <c r="D28" s="132"/>
      <c r="E28" s="133"/>
      <c r="F28" s="133"/>
      <c r="G28" s="133"/>
      <c r="H28" s="133"/>
    </row>
    <row r="29" spans="1:9" x14ac:dyDescent="0.15">
      <c r="C29" s="126" t="s">
        <v>40</v>
      </c>
      <c r="D29" s="135">
        <f>'Condiciones de medida'!C28</f>
        <v>0</v>
      </c>
      <c r="F29" s="6" t="s">
        <v>43</v>
      </c>
      <c r="G29" s="135" t="str">
        <f>'Condiciones de medida'!F28</f>
        <v>no</v>
      </c>
    </row>
    <row r="31" spans="1:9" ht="12" customHeight="1" x14ac:dyDescent="0.15">
      <c r="A31" s="136" t="s">
        <v>16</v>
      </c>
      <c r="B31" s="213" t="s">
        <v>15</v>
      </c>
      <c r="C31" s="213"/>
      <c r="D31" s="218" t="s">
        <v>41</v>
      </c>
      <c r="E31" s="218"/>
      <c r="F31" s="218"/>
      <c r="G31" s="157"/>
      <c r="I31" s="137" t="s">
        <v>42</v>
      </c>
    </row>
    <row r="32" spans="1:9" x14ac:dyDescent="0.15">
      <c r="A32" s="138" t="str">
        <f>IF('Condiciones de medida'!A31="","",'Condiciones de medida'!A31)</f>
        <v/>
      </c>
      <c r="B32" s="214" t="str">
        <f>IF(A32="","",'Condiciones de medida'!B31)</f>
        <v/>
      </c>
      <c r="C32" s="214"/>
      <c r="D32" s="219"/>
      <c r="E32" s="219"/>
      <c r="F32" s="219"/>
      <c r="G32" s="158"/>
      <c r="I32" s="6" t="s">
        <v>87</v>
      </c>
    </row>
    <row r="33" spans="1:10" x14ac:dyDescent="0.15">
      <c r="A33" s="138" t="str">
        <f>IF('Condiciones de medida'!A32="","",'Condiciones de medida'!A32)</f>
        <v/>
      </c>
      <c r="B33" s="214" t="str">
        <f>IF(A33="","",'Condiciones de medida'!B32)</f>
        <v/>
      </c>
      <c r="C33" s="214"/>
      <c r="D33" s="219"/>
      <c r="E33" s="219"/>
      <c r="F33" s="219"/>
      <c r="G33" s="158"/>
      <c r="I33" s="6" t="s">
        <v>93</v>
      </c>
    </row>
    <row r="34" spans="1:10" x14ac:dyDescent="0.15">
      <c r="A34" s="138" t="str">
        <f>IF('Condiciones de medida'!A33="","",'Condiciones de medida'!A33)</f>
        <v/>
      </c>
      <c r="B34" s="214" t="str">
        <f>IF(A34="","",'Condiciones de medida'!B33)</f>
        <v/>
      </c>
      <c r="C34" s="214"/>
      <c r="D34" s="219"/>
      <c r="E34" s="219"/>
      <c r="F34" s="219"/>
      <c r="G34" s="158"/>
      <c r="I34" s="6" t="s">
        <v>88</v>
      </c>
    </row>
    <row r="35" spans="1:10" x14ac:dyDescent="0.15">
      <c r="A35" s="138" t="str">
        <f>IF('Condiciones de medida'!A34="","",'Condiciones de medida'!A34)</f>
        <v/>
      </c>
      <c r="B35" s="214" t="str">
        <f>IF(A35="","",'Condiciones de medida'!B34)</f>
        <v/>
      </c>
      <c r="C35" s="214"/>
      <c r="D35" s="219"/>
      <c r="E35" s="219"/>
      <c r="F35" s="219"/>
      <c r="G35" s="158"/>
      <c r="I35" s="6" t="s">
        <v>89</v>
      </c>
    </row>
    <row r="36" spans="1:10" x14ac:dyDescent="0.15">
      <c r="A36" s="138" t="str">
        <f>IF('Condiciones de medida'!A35="","",'Condiciones de medida'!A35)</f>
        <v/>
      </c>
      <c r="B36" s="214" t="str">
        <f>IF(A36="","",'Condiciones de medida'!B35)</f>
        <v/>
      </c>
      <c r="C36" s="214"/>
      <c r="D36" s="219"/>
      <c r="E36" s="219"/>
      <c r="F36" s="219"/>
      <c r="G36" s="158"/>
      <c r="I36" s="6" t="s">
        <v>90</v>
      </c>
    </row>
    <row r="37" spans="1:10" x14ac:dyDescent="0.15">
      <c r="A37" s="138" t="str">
        <f>IF('Condiciones de medida'!A36="","",'Condiciones de medida'!A36)</f>
        <v/>
      </c>
      <c r="B37" s="214" t="str">
        <f>IF(A37="","",'Condiciones de medida'!B36)</f>
        <v/>
      </c>
      <c r="C37" s="214"/>
      <c r="D37" s="219"/>
      <c r="E37" s="219"/>
      <c r="F37" s="219"/>
      <c r="G37" s="158"/>
      <c r="I37" s="6" t="s">
        <v>94</v>
      </c>
    </row>
    <row r="38" spans="1:10" x14ac:dyDescent="0.15">
      <c r="A38" s="138" t="str">
        <f>IF('Condiciones de medida'!A37="","",'Condiciones de medida'!A37)</f>
        <v/>
      </c>
      <c r="B38" s="214" t="str">
        <f>IF(A38="","",'Condiciones de medida'!B37)</f>
        <v/>
      </c>
      <c r="C38" s="214"/>
      <c r="D38" s="219"/>
      <c r="E38" s="219"/>
      <c r="F38" s="219"/>
      <c r="G38" s="158"/>
      <c r="I38" s="6" t="s">
        <v>91</v>
      </c>
    </row>
    <row r="39" spans="1:10" x14ac:dyDescent="0.15">
      <c r="A39" s="138" t="str">
        <f>IF('Condiciones de medida'!A38="","",'Condiciones de medida'!A38)</f>
        <v/>
      </c>
      <c r="B39" s="214" t="str">
        <f>IF(A39="","",'Condiciones de medida'!B38)</f>
        <v/>
      </c>
      <c r="C39" s="214"/>
      <c r="D39" s="219"/>
      <c r="E39" s="219"/>
      <c r="F39" s="219"/>
      <c r="G39" s="158"/>
      <c r="I39" s="139" t="s">
        <v>92</v>
      </c>
    </row>
    <row r="40" spans="1:10" x14ac:dyDescent="0.15">
      <c r="A40" s="138" t="str">
        <f>IF('Condiciones de medida'!A39="","",'Condiciones de medida'!A39)</f>
        <v/>
      </c>
      <c r="B40" s="214" t="str">
        <f>IF(A40="","",'Condiciones de medida'!B39)</f>
        <v/>
      </c>
      <c r="C40" s="214"/>
      <c r="D40" s="219"/>
      <c r="E40" s="219"/>
      <c r="F40" s="219"/>
      <c r="G40" s="158"/>
      <c r="J40" s="140"/>
    </row>
    <row r="41" spans="1:10" x14ac:dyDescent="0.15">
      <c r="A41" s="138" t="str">
        <f>IF('Condiciones de medida'!A40="","",'Condiciones de medida'!A40)</f>
        <v/>
      </c>
      <c r="B41" s="214" t="str">
        <f>IF(A41="","",'Condiciones de medida'!B40)</f>
        <v/>
      </c>
      <c r="C41" s="214"/>
      <c r="D41" s="219"/>
      <c r="E41" s="219"/>
      <c r="F41" s="219"/>
      <c r="G41" s="158"/>
    </row>
    <row r="42" spans="1:10" x14ac:dyDescent="0.15">
      <c r="A42" s="138" t="str">
        <f>IF('Condiciones de medida'!D31="","",'Condiciones de medida'!D31)</f>
        <v/>
      </c>
      <c r="B42" s="214" t="str">
        <f>IF(A42="","",'Condiciones de medida'!E31)</f>
        <v/>
      </c>
      <c r="C42" s="214"/>
      <c r="D42" s="219"/>
      <c r="E42" s="219"/>
      <c r="F42" s="219"/>
    </row>
    <row r="43" spans="1:10" x14ac:dyDescent="0.15">
      <c r="A43" s="138" t="str">
        <f>IF('Condiciones de medida'!D32="","",'Condiciones de medida'!D32)</f>
        <v/>
      </c>
      <c r="B43" s="214" t="str">
        <f>IF(A43="","",'Condiciones de medida'!E32)</f>
        <v/>
      </c>
      <c r="C43" s="214"/>
      <c r="D43" s="219"/>
      <c r="E43" s="219"/>
      <c r="F43" s="219"/>
    </row>
    <row r="44" spans="1:10" x14ac:dyDescent="0.15">
      <c r="A44" s="138" t="str">
        <f>IF('Condiciones de medida'!D33="","",'Condiciones de medida'!D33)</f>
        <v/>
      </c>
      <c r="B44" s="214" t="str">
        <f>IF(A44="","",'Condiciones de medida'!E33)</f>
        <v/>
      </c>
      <c r="C44" s="214"/>
      <c r="D44" s="219"/>
      <c r="E44" s="219"/>
      <c r="F44" s="219"/>
    </row>
    <row r="45" spans="1:10" x14ac:dyDescent="0.15">
      <c r="A45" s="138" t="str">
        <f>IF('Condiciones de medida'!D34="","",'Condiciones de medida'!D34)</f>
        <v/>
      </c>
      <c r="B45" s="214" t="str">
        <f>IF(A45="","",'Condiciones de medida'!E34)</f>
        <v/>
      </c>
      <c r="C45" s="214"/>
      <c r="D45" s="219"/>
      <c r="E45" s="219"/>
      <c r="F45" s="219"/>
    </row>
    <row r="46" spans="1:10" x14ac:dyDescent="0.15">
      <c r="A46" s="138" t="str">
        <f>IF('Condiciones de medida'!D35="","",'Condiciones de medida'!D35)</f>
        <v/>
      </c>
      <c r="B46" s="214" t="str">
        <f>IF(A46="","",'Condiciones de medida'!E35)</f>
        <v/>
      </c>
      <c r="C46" s="214"/>
      <c r="D46" s="219"/>
      <c r="E46" s="219"/>
      <c r="F46" s="219"/>
    </row>
    <row r="47" spans="1:10" x14ac:dyDescent="0.15">
      <c r="A47" s="138" t="str">
        <f>IF('Condiciones de medida'!D36="","",'Condiciones de medida'!D36)</f>
        <v/>
      </c>
      <c r="B47" s="214" t="str">
        <f>IF(A47="","",'Condiciones de medida'!E36)</f>
        <v/>
      </c>
      <c r="C47" s="214"/>
      <c r="D47" s="219"/>
      <c r="E47" s="219"/>
      <c r="F47" s="219"/>
    </row>
    <row r="48" spans="1:10" x14ac:dyDescent="0.15">
      <c r="A48" s="138" t="str">
        <f>IF('Condiciones de medida'!D37="","",'Condiciones de medida'!D37)</f>
        <v/>
      </c>
      <c r="B48" s="214" t="str">
        <f>IF(A48="","",'Condiciones de medida'!E37)</f>
        <v/>
      </c>
      <c r="C48" s="214"/>
      <c r="D48" s="219"/>
      <c r="E48" s="219"/>
      <c r="F48" s="219"/>
    </row>
    <row r="49" spans="1:6" x14ac:dyDescent="0.15">
      <c r="A49" s="138" t="str">
        <f>IF('Condiciones de medida'!D38="","",'Condiciones de medida'!D38)</f>
        <v/>
      </c>
      <c r="B49" s="214" t="str">
        <f>IF(A49="","",'Condiciones de medida'!E38)</f>
        <v/>
      </c>
      <c r="C49" s="214"/>
      <c r="D49" s="219"/>
      <c r="E49" s="219"/>
      <c r="F49" s="219"/>
    </row>
    <row r="50" spans="1:6" x14ac:dyDescent="0.15">
      <c r="A50" s="138" t="str">
        <f>IF('Condiciones de medida'!D39="","",'Condiciones de medida'!D39)</f>
        <v/>
      </c>
      <c r="B50" s="214" t="str">
        <f>IF(A50="","",'Condiciones de medida'!E39)</f>
        <v/>
      </c>
      <c r="C50" s="214"/>
      <c r="D50" s="219"/>
      <c r="E50" s="219"/>
      <c r="F50" s="219"/>
    </row>
    <row r="51" spans="1:6" x14ac:dyDescent="0.15">
      <c r="A51" s="138" t="str">
        <f>IF('Condiciones de medida'!D40="","",'Condiciones de medida'!D40)</f>
        <v/>
      </c>
      <c r="B51" s="214" t="str">
        <f>IF(A51="","",'Condiciones de medida'!E40)</f>
        <v/>
      </c>
      <c r="C51" s="214"/>
      <c r="D51" s="219"/>
      <c r="E51" s="219"/>
      <c r="F51" s="219"/>
    </row>
    <row r="52" spans="1:6" x14ac:dyDescent="0.15">
      <c r="A52" s="138" t="str">
        <f>IF('Condiciones de medida'!G31="","",'Condiciones de medida'!G31)</f>
        <v/>
      </c>
      <c r="B52" s="214" t="str">
        <f>IF(A52="","",'Condiciones de medida'!H31)</f>
        <v/>
      </c>
      <c r="C52" s="214"/>
      <c r="D52" s="219"/>
      <c r="E52" s="219"/>
      <c r="F52" s="219"/>
    </row>
    <row r="53" spans="1:6" x14ac:dyDescent="0.15">
      <c r="A53" s="138" t="str">
        <f>IF('Condiciones de medida'!G32="","",'Condiciones de medida'!G32)</f>
        <v/>
      </c>
      <c r="B53" s="214" t="str">
        <f>IF(A53="","",'Condiciones de medida'!H32)</f>
        <v/>
      </c>
      <c r="C53" s="214"/>
      <c r="D53" s="219"/>
      <c r="E53" s="219"/>
      <c r="F53" s="219"/>
    </row>
    <row r="54" spans="1:6" x14ac:dyDescent="0.15">
      <c r="A54" s="138" t="str">
        <f>IF('Condiciones de medida'!G33="","",'Condiciones de medida'!G33)</f>
        <v/>
      </c>
      <c r="B54" s="214" t="str">
        <f>IF(A54="","",'Condiciones de medida'!H33)</f>
        <v/>
      </c>
      <c r="C54" s="214"/>
      <c r="D54" s="219"/>
      <c r="E54" s="219"/>
      <c r="F54" s="219"/>
    </row>
    <row r="55" spans="1:6" x14ac:dyDescent="0.15">
      <c r="A55" s="138" t="str">
        <f>IF('Condiciones de medida'!G34="","",'Condiciones de medida'!G34)</f>
        <v/>
      </c>
      <c r="B55" s="214" t="str">
        <f>IF(A55="","",'Condiciones de medida'!H34)</f>
        <v/>
      </c>
      <c r="C55" s="214"/>
      <c r="D55" s="219"/>
      <c r="E55" s="219"/>
      <c r="F55" s="219"/>
    </row>
    <row r="56" spans="1:6" x14ac:dyDescent="0.15">
      <c r="A56" s="138" t="str">
        <f>IF('Condiciones de medida'!G35="","",'Condiciones de medida'!G35)</f>
        <v/>
      </c>
      <c r="B56" s="214" t="str">
        <f>IF(A56="","",'Condiciones de medida'!H35)</f>
        <v/>
      </c>
      <c r="C56" s="214"/>
      <c r="D56" s="219"/>
      <c r="E56" s="219"/>
      <c r="F56" s="219"/>
    </row>
    <row r="57" spans="1:6" x14ac:dyDescent="0.15">
      <c r="A57" s="138" t="str">
        <f>IF('Condiciones de medida'!G36="","",'Condiciones de medida'!G36)</f>
        <v/>
      </c>
      <c r="B57" s="214" t="str">
        <f>IF(A57="","",'Condiciones de medida'!H36)</f>
        <v/>
      </c>
      <c r="C57" s="214"/>
      <c r="D57" s="219"/>
      <c r="E57" s="219"/>
      <c r="F57" s="219"/>
    </row>
    <row r="58" spans="1:6" x14ac:dyDescent="0.15">
      <c r="A58" s="138" t="str">
        <f>IF('Condiciones de medida'!G37="","",'Condiciones de medida'!G37)</f>
        <v/>
      </c>
      <c r="B58" s="214" t="str">
        <f>IF(A58="","",'Condiciones de medida'!H37)</f>
        <v/>
      </c>
      <c r="C58" s="214"/>
      <c r="D58" s="219"/>
      <c r="E58" s="219"/>
      <c r="F58" s="219"/>
    </row>
    <row r="59" spans="1:6" x14ac:dyDescent="0.15">
      <c r="A59" s="138" t="str">
        <f>IF('Condiciones de medida'!G38="","",'Condiciones de medida'!G38)</f>
        <v/>
      </c>
      <c r="B59" s="214" t="str">
        <f>IF(A59="","",'Condiciones de medida'!H38)</f>
        <v/>
      </c>
      <c r="C59" s="214"/>
      <c r="D59" s="219"/>
      <c r="E59" s="219"/>
      <c r="F59" s="219"/>
    </row>
    <row r="60" spans="1:6" x14ac:dyDescent="0.15">
      <c r="A60" s="138" t="str">
        <f>IF('Condiciones de medida'!G39="","",'Condiciones de medida'!G39)</f>
        <v/>
      </c>
      <c r="B60" s="214" t="str">
        <f>IF(A60="","",'Condiciones de medida'!H39)</f>
        <v/>
      </c>
      <c r="C60" s="214"/>
      <c r="D60" s="219"/>
      <c r="E60" s="219"/>
      <c r="F60" s="219"/>
    </row>
    <row r="61" spans="1:6" x14ac:dyDescent="0.15">
      <c r="A61" s="138" t="str">
        <f>IF('Condiciones de medida'!G40="","",'Condiciones de medida'!G40)</f>
        <v/>
      </c>
      <c r="B61" s="214" t="str">
        <f>IF(A61="","",'Condiciones de medida'!H40)</f>
        <v/>
      </c>
      <c r="C61" s="214"/>
      <c r="D61" s="219"/>
      <c r="E61" s="219"/>
      <c r="F61" s="219"/>
    </row>
    <row r="64" spans="1:6" x14ac:dyDescent="0.15">
      <c r="B64" s="159" t="s">
        <v>134</v>
      </c>
      <c r="C64" s="135" t="str">
        <f>'Condiciones de medida'!C81</f>
        <v>no</v>
      </c>
    </row>
    <row r="66" spans="1:8" x14ac:dyDescent="0.15">
      <c r="A66" s="137" t="s">
        <v>44</v>
      </c>
    </row>
    <row r="67" spans="1:8" x14ac:dyDescent="0.15">
      <c r="A67" s="137"/>
    </row>
    <row r="68" spans="1:8" x14ac:dyDescent="0.15">
      <c r="A68" s="139" t="s">
        <v>45</v>
      </c>
    </row>
    <row r="69" spans="1:8" ht="25.5" customHeight="1" x14ac:dyDescent="0.15">
      <c r="A69" s="225" t="str">
        <f>IF('Condiciones de medida'!B42="","",'Condiciones de medida'!B42)</f>
        <v/>
      </c>
      <c r="B69" s="225"/>
      <c r="C69" s="225"/>
      <c r="D69" s="225"/>
      <c r="E69" s="225"/>
      <c r="F69" s="225"/>
      <c r="G69" s="225"/>
      <c r="H69" s="225"/>
    </row>
    <row r="70" spans="1:8" x14ac:dyDescent="0.15">
      <c r="A70" s="139" t="s">
        <v>46</v>
      </c>
    </row>
    <row r="71" spans="1:8" x14ac:dyDescent="0.15">
      <c r="A71" s="225" t="str">
        <f>IF('Condiciones de medida'!A144="","",'Condiciones de medida'!A144)</f>
        <v/>
      </c>
      <c r="B71" s="225"/>
      <c r="C71" s="225"/>
      <c r="D71" s="225"/>
      <c r="E71" s="225"/>
      <c r="F71" s="225"/>
      <c r="G71" s="225"/>
      <c r="H71" s="225"/>
    </row>
    <row r="72" spans="1:8" x14ac:dyDescent="0.15">
      <c r="A72" s="225"/>
      <c r="B72" s="225"/>
      <c r="C72" s="225"/>
      <c r="D72" s="225"/>
      <c r="E72" s="225"/>
      <c r="F72" s="225"/>
      <c r="G72" s="225"/>
      <c r="H72" s="225"/>
    </row>
    <row r="73" spans="1:8" x14ac:dyDescent="0.15">
      <c r="A73" s="225"/>
      <c r="B73" s="225"/>
      <c r="C73" s="225"/>
      <c r="D73" s="225"/>
      <c r="E73" s="225"/>
      <c r="F73" s="225"/>
      <c r="G73" s="225"/>
      <c r="H73" s="225"/>
    </row>
    <row r="74" spans="1:8" x14ac:dyDescent="0.15">
      <c r="A74" s="225"/>
      <c r="B74" s="225"/>
      <c r="C74" s="225"/>
      <c r="D74" s="225"/>
      <c r="E74" s="225"/>
      <c r="F74" s="225"/>
      <c r="G74" s="225"/>
      <c r="H74" s="225"/>
    </row>
    <row r="75" spans="1:8" x14ac:dyDescent="0.15">
      <c r="A75" s="225"/>
      <c r="B75" s="225"/>
      <c r="C75" s="225"/>
      <c r="D75" s="225"/>
      <c r="E75" s="225"/>
      <c r="F75" s="225"/>
      <c r="G75" s="225"/>
      <c r="H75" s="225"/>
    </row>
    <row r="76" spans="1:8" x14ac:dyDescent="0.15">
      <c r="A76" s="225"/>
      <c r="B76" s="225"/>
      <c r="C76" s="225"/>
      <c r="D76" s="225"/>
      <c r="E76" s="225"/>
      <c r="F76" s="225"/>
      <c r="G76" s="225"/>
      <c r="H76" s="225"/>
    </row>
    <row r="77" spans="1:8" x14ac:dyDescent="0.15">
      <c r="A77" s="225"/>
      <c r="B77" s="225"/>
      <c r="C77" s="225"/>
      <c r="D77" s="225"/>
      <c r="E77" s="225"/>
      <c r="F77" s="225"/>
      <c r="G77" s="225"/>
      <c r="H77" s="225"/>
    </row>
    <row r="78" spans="1:8" x14ac:dyDescent="0.15">
      <c r="A78" s="225"/>
      <c r="B78" s="225"/>
      <c r="C78" s="225"/>
      <c r="D78" s="225"/>
      <c r="E78" s="225"/>
      <c r="F78" s="225"/>
      <c r="G78" s="225"/>
      <c r="H78" s="225"/>
    </row>
    <row r="79" spans="1:8" x14ac:dyDescent="0.15">
      <c r="A79" s="225"/>
      <c r="B79" s="225"/>
      <c r="C79" s="225"/>
      <c r="D79" s="225"/>
      <c r="E79" s="225"/>
      <c r="F79" s="225"/>
      <c r="G79" s="225"/>
      <c r="H79" s="225"/>
    </row>
    <row r="81" spans="1:8" x14ac:dyDescent="0.15">
      <c r="A81" s="6" t="s">
        <v>97</v>
      </c>
      <c r="C81" s="141" t="str">
        <f>'Condiciones de medida'!D64</f>
        <v>no</v>
      </c>
    </row>
    <row r="84" spans="1:8" ht="17" thickBot="1" x14ac:dyDescent="0.25">
      <c r="B84" s="121"/>
      <c r="C84" s="122" t="s">
        <v>26</v>
      </c>
    </row>
    <row r="85" spans="1:8" ht="16" x14ac:dyDescent="0.2">
      <c r="B85" s="123" t="s">
        <v>79</v>
      </c>
      <c r="C85" s="142" t="s">
        <v>99</v>
      </c>
    </row>
    <row r="86" spans="1:8" x14ac:dyDescent="0.15">
      <c r="B86" s="124" t="s">
        <v>22</v>
      </c>
      <c r="C86" s="143" t="str">
        <f>IF(TipoCentro="UCM","no",'Condiciones de medida'!D57)</f>
        <v>no</v>
      </c>
    </row>
    <row r="87" spans="1:8" x14ac:dyDescent="0.15">
      <c r="B87" s="124" t="s">
        <v>23</v>
      </c>
      <c r="C87" s="143" t="str">
        <f>IF(TipoCentro="UCM","no",'Condiciones de medida'!D58)</f>
        <v>no</v>
      </c>
    </row>
    <row r="88" spans="1:8" x14ac:dyDescent="0.15">
      <c r="B88" s="125" t="s">
        <v>24</v>
      </c>
      <c r="C88" s="143" t="str">
        <f>IF(TipoCentro="UCM","no",'Condiciones de medida'!D59)</f>
        <v>no</v>
      </c>
    </row>
    <row r="89" spans="1:8" x14ac:dyDescent="0.15">
      <c r="B89" s="125" t="s">
        <v>25</v>
      </c>
      <c r="C89" s="143" t="str">
        <f>IF(TipoCentro="UCM","no",'Condiciones de medida'!D60)</f>
        <v>no</v>
      </c>
    </row>
    <row r="90" spans="1:8" x14ac:dyDescent="0.15">
      <c r="B90" s="125" t="s">
        <v>104</v>
      </c>
      <c r="C90" s="143" t="str">
        <f>IF(TipoCentro="UCM","no",'Condiciones de medida'!D61)</f>
        <v>no</v>
      </c>
    </row>
    <row r="91" spans="1:8" x14ac:dyDescent="0.15">
      <c r="B91" s="125" t="s">
        <v>103</v>
      </c>
      <c r="C91" s="143" t="str">
        <f>IF(TipoCentro="UCM","no",'Condiciones de medida'!D62)</f>
        <v>no</v>
      </c>
    </row>
    <row r="94" spans="1:8" x14ac:dyDescent="0.15">
      <c r="C94" s="209" t="str">
        <f>IF(TipoCentro="UCM",FicherosConversión,"")</f>
        <v/>
      </c>
      <c r="D94" s="209"/>
      <c r="E94" s="209"/>
      <c r="F94" s="209"/>
      <c r="G94" s="209"/>
      <c r="H94" s="209"/>
    </row>
    <row r="95" spans="1:8" x14ac:dyDescent="0.15">
      <c r="C95" s="209"/>
      <c r="D95" s="209"/>
      <c r="E95" s="209"/>
      <c r="F95" s="209"/>
      <c r="G95" s="209"/>
      <c r="H95" s="209"/>
    </row>
    <row r="96" spans="1:8" x14ac:dyDescent="0.15">
      <c r="C96" s="209"/>
      <c r="D96" s="209"/>
      <c r="E96" s="209"/>
      <c r="F96" s="209"/>
      <c r="G96" s="209"/>
      <c r="H96" s="209"/>
    </row>
    <row r="97" spans="3:8" x14ac:dyDescent="0.15">
      <c r="C97" s="209"/>
      <c r="D97" s="209"/>
      <c r="E97" s="209"/>
      <c r="F97" s="209"/>
      <c r="G97" s="209"/>
      <c r="H97" s="209"/>
    </row>
    <row r="98" spans="3:8" x14ac:dyDescent="0.15">
      <c r="C98" s="209"/>
      <c r="D98" s="209"/>
      <c r="E98" s="209"/>
      <c r="F98" s="209"/>
      <c r="G98" s="209"/>
      <c r="H98" s="209"/>
    </row>
    <row r="99" spans="3:8" x14ac:dyDescent="0.15">
      <c r="C99" s="209"/>
      <c r="D99" s="209"/>
      <c r="E99" s="209"/>
      <c r="F99" s="209"/>
      <c r="G99" s="209"/>
      <c r="H99" s="209"/>
    </row>
  </sheetData>
  <sheetProtection algorithmName="SHA-512" hashValue="9B0Y8BCcsNk4i71dRBSUcJBilKhDpdvzRNUmDEA2qt6J5Ugy9kaKYJPRk9RweUOZcHaQ9cMtw+Lx1op2ge5WAw==" saltValue="5FZgawMbar+hFYcvgXlqoA==" spinCount="100000" sheet="1" objects="1" scenarios="1" selectLockedCells="1" selectUnlockedCells="1"/>
  <mergeCells count="79">
    <mergeCell ref="B7:H7"/>
    <mergeCell ref="B8:H8"/>
    <mergeCell ref="B9:H9"/>
    <mergeCell ref="B60:C60"/>
    <mergeCell ref="D60:F60"/>
    <mergeCell ref="B56:C56"/>
    <mergeCell ref="D56:F56"/>
    <mergeCell ref="B57:C57"/>
    <mergeCell ref="D57:F57"/>
    <mergeCell ref="B54:C54"/>
    <mergeCell ref="D54:F54"/>
    <mergeCell ref="B55:C55"/>
    <mergeCell ref="D55:F55"/>
    <mergeCell ref="B52:C52"/>
    <mergeCell ref="D52:F52"/>
    <mergeCell ref="B53:C53"/>
    <mergeCell ref="B48:C48"/>
    <mergeCell ref="D48:F48"/>
    <mergeCell ref="B49:C49"/>
    <mergeCell ref="D49:F49"/>
    <mergeCell ref="B61:C61"/>
    <mergeCell ref="D61:F61"/>
    <mergeCell ref="B58:C58"/>
    <mergeCell ref="D58:F58"/>
    <mergeCell ref="B59:C59"/>
    <mergeCell ref="D59:F59"/>
    <mergeCell ref="B50:C50"/>
    <mergeCell ref="D53:F53"/>
    <mergeCell ref="D50:F50"/>
    <mergeCell ref="B51:C51"/>
    <mergeCell ref="D51:F51"/>
    <mergeCell ref="D39:F39"/>
    <mergeCell ref="B43:C43"/>
    <mergeCell ref="D43:F43"/>
    <mergeCell ref="A69:H69"/>
    <mergeCell ref="A71:H79"/>
    <mergeCell ref="B40:C40"/>
    <mergeCell ref="D40:F40"/>
    <mergeCell ref="B41:C41"/>
    <mergeCell ref="B46:C46"/>
    <mergeCell ref="D46:F46"/>
    <mergeCell ref="B47:C47"/>
    <mergeCell ref="D47:F47"/>
    <mergeCell ref="B44:C44"/>
    <mergeCell ref="D44:F44"/>
    <mergeCell ref="B45:C45"/>
    <mergeCell ref="D45:F45"/>
    <mergeCell ref="B42:C42"/>
    <mergeCell ref="D42:F42"/>
    <mergeCell ref="B33:C33"/>
    <mergeCell ref="D33:F33"/>
    <mergeCell ref="B34:C34"/>
    <mergeCell ref="D34:F34"/>
    <mergeCell ref="B37:C37"/>
    <mergeCell ref="D37:F37"/>
    <mergeCell ref="B35:C35"/>
    <mergeCell ref="D35:F35"/>
    <mergeCell ref="B36:C36"/>
    <mergeCell ref="D36:F36"/>
    <mergeCell ref="D41:F41"/>
    <mergeCell ref="B38:C38"/>
    <mergeCell ref="D38:F38"/>
    <mergeCell ref="B39:C39"/>
    <mergeCell ref="C94:H99"/>
    <mergeCell ref="B11:C11"/>
    <mergeCell ref="B12:C12"/>
    <mergeCell ref="B14:C14"/>
    <mergeCell ref="B15:C15"/>
    <mergeCell ref="B31:C31"/>
    <mergeCell ref="B32:C32"/>
    <mergeCell ref="B19:C19"/>
    <mergeCell ref="B17:F17"/>
    <mergeCell ref="B18:F18"/>
    <mergeCell ref="B23:F23"/>
    <mergeCell ref="D31:F31"/>
    <mergeCell ref="D32:F32"/>
    <mergeCell ref="B20:F20"/>
    <mergeCell ref="B22:F22"/>
    <mergeCell ref="A26:H26"/>
  </mergeCells>
  <pageMargins left="0.70866141732283461" right="0.31496062992125984" top="0.55118110236220474" bottom="0.55118110236220474" header="0.31496062992125984" footer="0.31496062992125984"/>
  <pageSetup paperSize="9" scale="98" fitToHeight="2" orientation="portrait" verticalDpi="0"/>
  <headerFooter>
    <oddHeader>&amp;CResumen de Medidas de Difracción de Rayos X</oddHeader>
  </headerFooter>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93EF330952C58E438A5130DDB4B88889" ma:contentTypeVersion="13" ma:contentTypeDescription="Crear nuevo documento." ma:contentTypeScope="" ma:versionID="becd4b9ad47181274ab4cb053f69e0a5">
  <xsd:schema xmlns:xsd="http://www.w3.org/2001/XMLSchema" xmlns:xs="http://www.w3.org/2001/XMLSchema" xmlns:p="http://schemas.microsoft.com/office/2006/metadata/properties" xmlns:ns2="9d993675-8847-499d-a13b-770bcf15a855" xmlns:ns3="c7c7e5d6-9da1-4e93-b487-81495d69c4b3" targetNamespace="http://schemas.microsoft.com/office/2006/metadata/properties" ma:root="true" ma:fieldsID="d348c1e4c2bb0cd16edd2462280e08a0" ns2:_="" ns3:_="">
    <xsd:import namespace="9d993675-8847-499d-a13b-770bcf15a855"/>
    <xsd:import namespace="c7c7e5d6-9da1-4e93-b487-81495d69c4b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993675-8847-499d-a13b-770bcf15a85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7c7e5d6-9da1-4e93-b487-81495d69c4b3"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56E1796-716F-495C-BC3E-7D519BC462B9}">
  <ds:schemaRefs>
    <ds:schemaRef ds:uri="http://schemas.microsoft.com/sharepoint/v3/contenttype/forms"/>
  </ds:schemaRefs>
</ds:datastoreItem>
</file>

<file path=customXml/itemProps2.xml><?xml version="1.0" encoding="utf-8"?>
<ds:datastoreItem xmlns:ds="http://schemas.openxmlformats.org/officeDocument/2006/customXml" ds:itemID="{6A342553-C678-40B4-BF4D-A49A2E0017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993675-8847-499d-a13b-770bcf15a855"/>
    <ds:schemaRef ds:uri="c7c7e5d6-9da1-4e93-b487-81495d69c4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9C4543A-0775-D449-9B70-42D74B84D13D}">
  <ds:schemaRefs>
    <ds:schemaRef ds:uri="9d993675-8847-499d-a13b-770bcf15a855"/>
    <ds:schemaRef ds:uri="http://www.w3.org/XML/1998/namespace"/>
    <ds:schemaRef ds:uri="http://purl.org/dc/terms/"/>
    <ds:schemaRef ds:uri="http://schemas.microsoft.com/office/infopath/2007/PartnerControls"/>
    <ds:schemaRef ds:uri="http://schemas.openxmlformats.org/package/2006/metadata/core-properties"/>
    <ds:schemaRef ds:uri="http://schemas.microsoft.com/office/2006/metadata/properties"/>
    <ds:schemaRef ds:uri="http://purl.org/dc/dcmitype/"/>
    <ds:schemaRef ds:uri="http://schemas.microsoft.com/office/2006/documentManagement/types"/>
    <ds:schemaRef ds:uri="c7c7e5d6-9da1-4e93-b487-81495d69c4b3"/>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11</vt:i4>
      </vt:variant>
    </vt:vector>
  </HeadingPairs>
  <TitlesOfParts>
    <vt:vector size="13" baseType="lpstr">
      <vt:lpstr>Condiciones de medida</vt:lpstr>
      <vt:lpstr>Resumen de medidas</vt:lpstr>
      <vt:lpstr>'Condiciones de medida'!Área_de_impresión</vt:lpstr>
      <vt:lpstr>'Resumen de medidas'!Área_de_impresión</vt:lpstr>
      <vt:lpstr>FicherosConversión</vt:lpstr>
      <vt:lpstr>L_Atmósferas</vt:lpstr>
      <vt:lpstr>L_Etapas</vt:lpstr>
      <vt:lpstr>L_Portas</vt:lpstr>
      <vt:lpstr>L_SiNo</vt:lpstr>
      <vt:lpstr>L_TipoCentro</vt:lpstr>
      <vt:lpstr>L_Unidades</vt:lpstr>
      <vt:lpstr>NotasMedida</vt:lpstr>
      <vt:lpstr>TipoCentro</vt:lpstr>
    </vt:vector>
  </TitlesOfParts>
  <Manager/>
  <Company>Universidad Complutense de Madrid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Solicitud de ensayo</dc:title>
  <dc:subject>Solicitud de ensayo UDRX-UCM</dc:subject>
  <dc:creator>Emilio Matesanz</dc:creator>
  <cp:keywords/>
  <dc:description>Formulario de solicitud de ensayo para la Unidad de Difracción de Rayos X de la UCM</dc:description>
  <cp:lastModifiedBy>Emilio Matesanz Sáez</cp:lastModifiedBy>
  <cp:lastPrinted>2022-01-21T11:34:59Z</cp:lastPrinted>
  <dcterms:created xsi:type="dcterms:W3CDTF">2010-01-20T11:09:39Z</dcterms:created>
  <dcterms:modified xsi:type="dcterms:W3CDTF">2022-03-16T08:56:45Z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0x01010093EF330952C58E438A5130DDB4B88889</vt:lpwstr>
  </property>
</Properties>
</file>