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24226"/>
  <mc:AlternateContent xmlns:mc="http://schemas.openxmlformats.org/markup-compatibility/2006">
    <mc:Choice Requires="x15">
      <x15ac:absPath xmlns:x15ac="http://schemas.microsoft.com/office/spreadsheetml/2010/11/ac" url="https://ucomplutense.sharepoint.com/sites/UnidadDRX/Documentos compartidos/00_SGC/12_Formatos_Plantillas/SEC_30/Solicitudes ACTUALIZADAS/"/>
    </mc:Choice>
  </mc:AlternateContent>
  <xr:revisionPtr revIDLastSave="104" documentId="8_{2FDF506E-C53A-9246-AB81-D7E820159FE2}" xr6:coauthVersionLast="47" xr6:coauthVersionMax="47" xr10:uidLastSave="{B34C0FA0-4871-7D49-99DF-5FB3A2CC9106}"/>
  <bookViews>
    <workbookView xWindow="-19120" yWindow="-3100" windowWidth="19120" windowHeight="21100" xr2:uid="{00000000-000D-0000-FFFF-FFFF00000000}"/>
  </bookViews>
  <sheets>
    <sheet name="Condiciones de medida" sheetId="1" r:id="rId1"/>
    <sheet name="Resumen de medidas" sheetId="3" state="hidden" r:id="rId2"/>
  </sheets>
  <definedNames>
    <definedName name="_xlnm.Print_Area" localSheetId="0">'Condiciones de medida'!$A$1:$I$51</definedName>
    <definedName name="_xlnm.Print_Area" localSheetId="1">'Resumen de medidas'!$A$1:$H$77</definedName>
    <definedName name="aviso_muestras">#REF!</definedName>
    <definedName name="condiciones">#REF!</definedName>
    <definedName name="datos">#REF!</definedName>
    <definedName name="FicherosConversión">'Condiciones de medida'!$N$56</definedName>
    <definedName name="instrucciones">#REF!</definedName>
    <definedName name="L_Portas">'Resumen de medidas'!$J$31:$J$35</definedName>
    <definedName name="L_SiNo">'Condiciones de medida'!$N$3:$N$4</definedName>
    <definedName name="L_TipoCentro">'Condiciones de medida'!$N$7:$N$9</definedName>
    <definedName name="muestras">#REF!</definedName>
    <definedName name="NotasMedida">'Condiciones de medida'!$B$91</definedName>
    <definedName name="seguridad">#REF!</definedName>
    <definedName name="tecnico">#REF!</definedName>
    <definedName name="TipoCentro">'Condiciones de medida'!$H$22</definedName>
    <definedName name="usuar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 i="3" l="1"/>
  <c r="C88" i="3"/>
  <c r="C87" i="3"/>
  <c r="C86" i="3"/>
  <c r="C85" i="3"/>
  <c r="C84" i="3"/>
  <c r="C92" i="3"/>
  <c r="E56" i="1"/>
  <c r="C79" i="3"/>
  <c r="B9" i="3"/>
  <c r="B8" i="3"/>
  <c r="B7" i="3"/>
  <c r="A67" i="3"/>
  <c r="D51" i="1"/>
  <c r="B23" i="3"/>
  <c r="B21" i="3"/>
  <c r="G40" i="1"/>
  <c r="A61" i="3" s="1"/>
  <c r="B61" i="3" s="1"/>
  <c r="G39" i="1"/>
  <c r="A60" i="3" s="1"/>
  <c r="B60" i="3" s="1"/>
  <c r="G38" i="1"/>
  <c r="A59" i="3" s="1"/>
  <c r="B59" i="3" s="1"/>
  <c r="G37" i="1"/>
  <c r="A58" i="3" s="1"/>
  <c r="B58" i="3" s="1"/>
  <c r="G36" i="1"/>
  <c r="A57" i="3" s="1"/>
  <c r="B57" i="3" s="1"/>
  <c r="G35" i="1"/>
  <c r="A56" i="3" s="1"/>
  <c r="B56" i="3" s="1"/>
  <c r="G34" i="1"/>
  <c r="A55" i="3" s="1"/>
  <c r="B55" i="3" s="1"/>
  <c r="G33" i="1"/>
  <c r="A54" i="3" s="1"/>
  <c r="B54" i="3" s="1"/>
  <c r="G32" i="1"/>
  <c r="A53" i="3" s="1"/>
  <c r="B53" i="3" s="1"/>
  <c r="G31" i="1"/>
  <c r="A52" i="3" s="1"/>
  <c r="B52" i="3" s="1"/>
  <c r="D40" i="1"/>
  <c r="A51" i="3" s="1"/>
  <c r="B51" i="3" s="1"/>
  <c r="D39" i="1"/>
  <c r="A50" i="3" s="1"/>
  <c r="B50" i="3" s="1"/>
  <c r="D38" i="1"/>
  <c r="A49" i="3" s="1"/>
  <c r="B49" i="3" s="1"/>
  <c r="D37" i="1"/>
  <c r="A48" i="3" s="1"/>
  <c r="B48" i="3" s="1"/>
  <c r="D36" i="1"/>
  <c r="A47" i="3" s="1"/>
  <c r="B47" i="3" s="1"/>
  <c r="D35" i="1"/>
  <c r="A46" i="3" s="1"/>
  <c r="B46" i="3" s="1"/>
  <c r="D34" i="1"/>
  <c r="A45" i="3" s="1"/>
  <c r="B45" i="3" s="1"/>
  <c r="D33" i="1"/>
  <c r="A44" i="3" s="1"/>
  <c r="B44" i="3" s="1"/>
  <c r="D32" i="1"/>
  <c r="A43" i="3" s="1"/>
  <c r="B43" i="3" s="1"/>
  <c r="D31" i="1"/>
  <c r="A42" i="3" s="1"/>
  <c r="B42" i="3" s="1"/>
  <c r="F48" i="1"/>
  <c r="B22" i="3"/>
  <c r="B20" i="3"/>
  <c r="B18" i="3"/>
  <c r="B17" i="3"/>
  <c r="B19" i="3"/>
  <c r="A69" i="3"/>
  <c r="G29" i="3"/>
  <c r="C28" i="1"/>
  <c r="D29" i="3" s="1"/>
  <c r="B15" i="3"/>
  <c r="B14" i="3"/>
  <c r="B12" i="3"/>
  <c r="B11" i="3"/>
  <c r="A40" i="1"/>
  <c r="A41" i="3" s="1"/>
  <c r="B41" i="3" s="1"/>
  <c r="A39" i="1"/>
  <c r="A40" i="3" s="1"/>
  <c r="B40" i="3" s="1"/>
  <c r="A38" i="1"/>
  <c r="A39" i="3" s="1"/>
  <c r="B39" i="3" s="1"/>
  <c r="A37" i="1"/>
  <c r="A38" i="3" s="1"/>
  <c r="B38" i="3" s="1"/>
  <c r="A36" i="1"/>
  <c r="A37" i="3" s="1"/>
  <c r="B37" i="3" s="1"/>
  <c r="A35" i="1"/>
  <c r="A36" i="3" s="1"/>
  <c r="B36" i="3" s="1"/>
  <c r="A34" i="1"/>
  <c r="A35" i="3" s="1"/>
  <c r="B35" i="3" s="1"/>
  <c r="A33" i="1"/>
  <c r="A34" i="3" s="1"/>
  <c r="B34" i="3" s="1"/>
  <c r="A32" i="1"/>
  <c r="A33" i="3" s="1"/>
  <c r="B33" i="3" s="1"/>
  <c r="A31" i="1"/>
  <c r="A32" i="3" s="1"/>
  <c r="B32" i="3" s="1"/>
</calcChain>
</file>

<file path=xl/sharedStrings.xml><?xml version="1.0" encoding="utf-8"?>
<sst xmlns="http://schemas.openxmlformats.org/spreadsheetml/2006/main" count="158" uniqueCount="109">
  <si>
    <t>Universidad Complutense de Madrid</t>
  </si>
  <si>
    <t>Fecha:</t>
  </si>
  <si>
    <t>Nº Trabajo</t>
  </si>
  <si>
    <t>Usuario:</t>
  </si>
  <si>
    <t>Email:</t>
  </si>
  <si>
    <t>Tel:</t>
  </si>
  <si>
    <t>Centro:</t>
  </si>
  <si>
    <t>Dpto:</t>
  </si>
  <si>
    <t>SEGURIDAD Y MANIPULACION:</t>
  </si>
  <si>
    <t>Comentarios:</t>
  </si>
  <si>
    <t>Información requerida</t>
  </si>
  <si>
    <t>Difractómetro y condiciones de medida:</t>
  </si>
  <si>
    <t>Investigador Responsable:</t>
  </si>
  <si>
    <t>Identificación del Usuario:</t>
  </si>
  <si>
    <t>Descripción de Muestras:</t>
  </si>
  <si>
    <t>Nombre</t>
  </si>
  <si>
    <t>Identificación</t>
  </si>
  <si>
    <t>Nº de Muestras=</t>
  </si>
  <si>
    <t>¿Se necesita protección?</t>
  </si>
  <si>
    <t>¿FDS (MSDS) disponible?</t>
  </si>
  <si>
    <t>no</t>
  </si>
  <si>
    <t>Siempre se entregarán los difractogramas en formato original (xrdml)</t>
  </si>
  <si>
    <t>ascii xy, asc ó dat:</t>
  </si>
  <si>
    <t>ascii udf:</t>
  </si>
  <si>
    <t>(valores separados por comas) csv:</t>
  </si>
  <si>
    <t>condiciones de medida:</t>
  </si>
  <si>
    <t>Difractogramas</t>
  </si>
  <si>
    <t>Técnico Responsable:</t>
  </si>
  <si>
    <t>Emilio Matesanz</t>
  </si>
  <si>
    <t>email:</t>
  </si>
  <si>
    <t>¿Recuperar Muestras?</t>
  </si>
  <si>
    <t>¿Tóxico?¿Corrosivo? ¿Irritante?</t>
  </si>
  <si>
    <t>*</t>
  </si>
  <si>
    <t>Fecha</t>
  </si>
  <si>
    <t>ematesanz@ucm.es</t>
  </si>
  <si>
    <t>2Th inicial=</t>
  </si>
  <si>
    <t>2Th final=</t>
  </si>
  <si>
    <t>Tamaño de paso=</t>
  </si>
  <si>
    <t>horas</t>
  </si>
  <si>
    <t>Solicitante:</t>
  </si>
  <si>
    <t>Muestras incluidas en el trabajo:</t>
  </si>
  <si>
    <t>Portamuestras</t>
  </si>
  <si>
    <t>Observaciones</t>
  </si>
  <si>
    <t>tipos de portamuestras</t>
  </si>
  <si>
    <t>¿Recuperar?</t>
  </si>
  <si>
    <t>Comentarios del usuario:</t>
  </si>
  <si>
    <t>Manipulación de muestras:</t>
  </si>
  <si>
    <t>Comentarios generales:</t>
  </si>
  <si>
    <t>Comentarios del técnico:</t>
  </si>
  <si>
    <t>Unidad de Difracción de Rayos X</t>
  </si>
  <si>
    <t>Sección de Policristal, Sede Facultad de CC. Químicas</t>
  </si>
  <si>
    <t>C.A.I. de Técnicas Químicas</t>
  </si>
  <si>
    <t>Tiempo por paso=</t>
  </si>
  <si>
    <t>segundos</t>
  </si>
  <si>
    <t>Tiempo total máximo=</t>
  </si>
  <si>
    <t>Nº de pasos por FWHM=</t>
  </si>
  <si>
    <t>Nº de cuentas en el máximo=</t>
  </si>
  <si>
    <t>cuentas</t>
  </si>
  <si>
    <t>Notas a la definición de condiciones de medida:</t>
  </si>
  <si>
    <t>Las medidas se hacen con un detector rápido X'Celerator (1D), lo que condiciona los tamaños de paso y tiempos por paso posibles.</t>
  </si>
  <si>
    <t>En el caso de la definición alternativa de los parámetros de tamaño y tiempo por paso, el usuario puede establecer un tiempo máximo para el total de la medida que no se debe sobrepasar. En este caso se ajustarán los parámetros para cumplir esa condición.</t>
  </si>
  <si>
    <t>El tamaño de paso se ajustará a alguno de los tamaños posibles según la configuración: 0.002, 0.004, 0.008, 0.017, 0.033, 0.050,… De estos se seleccionará el tamaño de paso más próximo al solicitado.</t>
  </si>
  <si>
    <t>Si necesita repetir exactamente las condiciones de medida utilizadas en un difractograma medido previamente en esta Unidad de Difracción de Rayos X, indique en Comentarios el número de trabajo correspondiente.</t>
  </si>
  <si>
    <t>Servicio:</t>
  </si>
  <si>
    <t>Referencia:</t>
  </si>
  <si>
    <t>Equipo:</t>
  </si>
  <si>
    <t>https://cai.ucm.es/tecnicas-quimicas/difraccion-rayos-x/servicios.php</t>
  </si>
  <si>
    <t>La solicitud de ensayo se debe hacer desde la página web de la Unidad de Difracción de Rayos X:</t>
  </si>
  <si>
    <t>Imprimir solo la primera página para adjuntar con las muestras</t>
  </si>
  <si>
    <t>Tipo:</t>
  </si>
  <si>
    <t>UCM</t>
  </si>
  <si>
    <t>OPI</t>
  </si>
  <si>
    <t>EMPRESA</t>
  </si>
  <si>
    <t>91 394 4133</t>
  </si>
  <si>
    <t>Tipo Centro:</t>
  </si>
  <si>
    <t>Todos los campos de esta sección son OBLIGATORIOS</t>
  </si>
  <si>
    <t>Indicar aquí los requerimientos para la correcta conservación de las muestras (si no se debe añadir acetona u otros disolventes, si no se debe tocar la superficie de la muestra,…)</t>
  </si>
  <si>
    <t>Es OBLIGATORIO incluir información de SEGURIDAD</t>
  </si>
  <si>
    <t>xrdml:</t>
  </si>
  <si>
    <t>No olvide especificar todas las condiciones de medida antes de enviar este fichero. Si es necesario, consulte con el técnico.</t>
  </si>
  <si>
    <r>
      <t xml:space="preserve">Alternativamente, definir </t>
    </r>
    <r>
      <rPr>
        <b/>
        <i/>
        <sz val="11"/>
        <color theme="9" tint="-0.249977111117893"/>
        <rFont val="Times New Roman"/>
        <family val="1"/>
      </rPr>
      <t>(solo utilizar una de las dos posibilidades)</t>
    </r>
    <r>
      <rPr>
        <b/>
        <i/>
        <sz val="14"/>
        <color theme="9" tint="-0.249977111117893"/>
        <rFont val="Times New Roman"/>
        <family val="1"/>
      </rPr>
      <t>:</t>
    </r>
  </si>
  <si>
    <t>Ver notas a las condiciones de medida</t>
  </si>
  <si>
    <t>Si no sabe cuáles pueden ser las mejores condiciones de medida para sus muestras y tipo de aplicación, consulte con el técnico responsable.</t>
  </si>
  <si>
    <t>EQ 0434520 31 04: X'Pert PRO Alpha1</t>
  </si>
  <si>
    <t>Nº Trabajo:</t>
  </si>
  <si>
    <t>Técnico:</t>
  </si>
  <si>
    <t>Depto.:</t>
  </si>
  <si>
    <t>IP:</t>
  </si>
  <si>
    <t>Otros</t>
  </si>
  <si>
    <t>#fin</t>
  </si>
  <si>
    <t>¿Realizar Identificación de fases?</t>
  </si>
  <si>
    <t>Identificación de fases:</t>
  </si>
  <si>
    <t>Las condiciones de tamaño y tiempo por paso se pueden especificar directamente.
Alternativamente se puede solicitar que el técnico ajuste las condiciones después de medir un difractograma previo de una selección de muestras.</t>
  </si>
  <si>
    <t>sí</t>
  </si>
  <si>
    <t>Sí</t>
  </si>
  <si>
    <r>
      <t xml:space="preserve">A los usuarios UCM solo se les enviarán los difractogramas originales con extensión xrdml. Tienen a su disposición para descarga el programa X'Pert Data Viewer para visualizar y convertir estos difractogramas.
Para el análisis de los difractogramas, los usuarios UCM pueden utilizar el programa Match! de Crystal Impact. 
</t>
    </r>
    <r>
      <rPr>
        <b/>
        <sz val="10"/>
        <rFont val="Times New Roman"/>
        <family val="1"/>
      </rPr>
      <t>Consultar con el técnico</t>
    </r>
  </si>
  <si>
    <t>Ver información de Tarifas para Análisis Cualitativo</t>
  </si>
  <si>
    <t>Incluir en comentarios la información de ayuda a la identificación de fases</t>
  </si>
  <si>
    <t>listado de picos:</t>
  </si>
  <si>
    <t>gráfico:</t>
  </si>
  <si>
    <t>UDRX_31_02 Transmisión Láminas Cu Ka12</t>
  </si>
  <si>
    <t>Difracción de rayos x de polvo por transmisión en láminas con radiación Cu Ka12</t>
  </si>
  <si>
    <t>El tamaño de paso en la definición alternativa se establece en función de la anchura a media altura de los picos de los difractogramas previos, indicando el número de puntos a medir en ese intervalo.</t>
  </si>
  <si>
    <t>El tiempo por paso en la definición alternativa se establece como el tiempo suficiente para conseguir acumular el número de cuentas especificado. Cuando se solicita la medida de varias muestras, se establece un valor de compromiso entre las diferentes muestras probadas.</t>
  </si>
  <si>
    <t>La óptica de haz incidente incluye un Espejo Focalizador (elíptico), que focaliza sobre el detector.
La selección de rendijas utilizadas normalmente es:
- Rendija de divergencia 1/2º, rendija anti-scatter 1/2º
- Rendija soller de 0.04 rad tanto en haz incidente como difractado
Si desea utilizar otra combinación de ópticas, se puede especificar en comentarios.</t>
  </si>
  <si>
    <t xml:space="preserve">Las muestras se intentan preparar, por defecto, en portamuestras circulares para transmisión quedando fijadas entre dos láminas de plástico mylar.
Las muestras pueden presentar dificultades en su preparación si la cantidad de polvo no es suficiente o según el tamaño de las piezas. Consulte con el técnico.
</t>
  </si>
  <si>
    <t>Circular con doble mylar</t>
  </si>
  <si>
    <t>Circular con doble kapton</t>
  </si>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</sst>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
    <numFmt numFmtId="166" formatCode="0.0"/>
  </numFmts>
  <fonts count="41" x14ac:knownFonts="1">
    <font>
      <sz val="10"/>
      <name val="Arial"/>
      <family val="2"/>
    </font>
    <font>
      <sz val="12"/>
      <name val="Times New Roman"/>
      <family val="1"/>
    </font>
    <font>
      <b/>
      <i/>
      <sz val="12"/>
      <name val="Times New Roman"/>
      <family val="1"/>
    </font>
    <font>
      <i/>
      <sz val="12"/>
      <name val="Times New Roman"/>
      <family val="1"/>
    </font>
    <font>
      <b/>
      <sz val="12"/>
      <name val="Times New Roman"/>
      <family val="1"/>
    </font>
    <font>
      <i/>
      <sz val="8"/>
      <name val="Times New Roman"/>
      <family val="1"/>
    </font>
    <font>
      <i/>
      <sz val="8"/>
      <color indexed="12"/>
      <name val="Times New Roman"/>
      <family val="1"/>
    </font>
    <font>
      <i/>
      <sz val="8"/>
      <color indexed="10"/>
      <name val="Times New Roman"/>
      <family val="1"/>
    </font>
    <font>
      <b/>
      <sz val="10"/>
      <name val="Times New Roman"/>
      <family val="1"/>
    </font>
    <font>
      <sz val="8"/>
      <color indexed="10"/>
      <name val="Times New Roman"/>
      <family val="1"/>
    </font>
    <font>
      <sz val="10"/>
      <name val="Times New Roman"/>
      <family val="1"/>
    </font>
    <font>
      <b/>
      <i/>
      <sz val="10"/>
      <name val="Times New Roman"/>
      <family val="1"/>
    </font>
    <font>
      <i/>
      <sz val="9"/>
      <name val="Times New Roman"/>
      <family val="1"/>
    </font>
    <font>
      <b/>
      <i/>
      <sz val="10"/>
      <color indexed="10"/>
      <name val="Times New Roman"/>
      <family val="1"/>
    </font>
    <font>
      <i/>
      <sz val="10"/>
      <color indexed="12"/>
      <name val="Times New Roman"/>
      <family val="1"/>
    </font>
    <font>
      <sz val="8"/>
      <name val="Times New Roman"/>
      <family val="1"/>
    </font>
    <font>
      <sz val="8"/>
      <name val="Arial"/>
      <family val="2"/>
    </font>
    <font>
      <sz val="10"/>
      <name val="Arial"/>
      <family val="2"/>
    </font>
    <font>
      <i/>
      <sz val="8"/>
      <name val="Arial"/>
      <family val="2"/>
    </font>
    <font>
      <b/>
      <u/>
      <sz val="10"/>
      <name val="Arial"/>
      <family val="2"/>
    </font>
    <font>
      <b/>
      <sz val="10"/>
      <name val="Arial"/>
      <family val="2"/>
    </font>
    <font>
      <b/>
      <i/>
      <u/>
      <sz val="10"/>
      <color indexed="12"/>
      <name val="Arial"/>
      <family val="2"/>
    </font>
    <font>
      <b/>
      <i/>
      <sz val="8"/>
      <name val="Times New Roman"/>
      <family val="1"/>
    </font>
    <font>
      <u/>
      <sz val="10"/>
      <name val="Arial"/>
      <family val="2"/>
    </font>
    <font>
      <b/>
      <sz val="8"/>
      <name val="Arial"/>
      <family val="2"/>
    </font>
    <font>
      <i/>
      <sz val="10"/>
      <name val="Arial"/>
      <family val="2"/>
    </font>
    <font>
      <b/>
      <i/>
      <sz val="12"/>
      <color theme="9" tint="-0.499984740745262"/>
      <name val="Times New Roman"/>
      <family val="1"/>
    </font>
    <font>
      <b/>
      <sz val="12"/>
      <color theme="9" tint="-0.249977111117893"/>
      <name val="Times New Roman"/>
      <family val="1"/>
    </font>
    <font>
      <i/>
      <sz val="8"/>
      <color theme="9" tint="-0.249977111117893"/>
      <name val="Arial"/>
      <family val="2"/>
    </font>
    <font>
      <sz val="10"/>
      <color theme="9" tint="-0.249977111117893"/>
      <name val="Times New Roman"/>
      <family val="1"/>
    </font>
    <font>
      <b/>
      <i/>
      <sz val="14"/>
      <color theme="9" tint="-0.249977111117893"/>
      <name val="Times New Roman"/>
      <family val="1"/>
    </font>
    <font>
      <sz val="14"/>
      <color theme="9" tint="-0.499984740745262"/>
      <name val="Arial"/>
      <family val="2"/>
    </font>
    <font>
      <b/>
      <sz val="9"/>
      <color theme="9" tint="-0.249977111117893"/>
      <name val="Arial"/>
      <family val="2"/>
    </font>
    <font>
      <b/>
      <i/>
      <u/>
      <sz val="12"/>
      <color indexed="12"/>
      <name val="Arial"/>
      <family val="2"/>
    </font>
    <font>
      <b/>
      <sz val="12"/>
      <color theme="9" tint="-0.249977111117893"/>
      <name val="Arial"/>
      <family val="2"/>
    </font>
    <font>
      <b/>
      <i/>
      <sz val="11"/>
      <color theme="9" tint="-0.249977111117893"/>
      <name val="Times New Roman"/>
      <family val="1"/>
    </font>
    <font>
      <b/>
      <sz val="12"/>
      <name val="Arial"/>
      <family val="2"/>
    </font>
    <font>
      <sz val="11"/>
      <name val="Arial"/>
      <family val="2"/>
    </font>
    <font>
      <i/>
      <sz val="9"/>
      <name val="Arial"/>
      <family val="2"/>
    </font>
    <font>
      <sz val="10"/>
      <color theme="9" tint="-0.249977111117893"/>
      <name val="Arial"/>
      <family val="2"/>
    </font>
    <font>
      <sz val="12"/>
      <name val="Arial"/>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18">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4" fillId="0" borderId="0" xfId="0" applyFont="1" applyProtection="1"/>
    <xf numFmtId="0" fontId="1" fillId="0" borderId="0" xfId="0" applyFont="1" applyBorder="1" applyAlignment="1" applyProtection="1">
      <alignment vertical="top" wrapText="1"/>
    </xf>
    <xf numFmtId="0" fontId="0" fillId="0" borderId="0" xfId="0" applyProtection="1"/>
    <xf numFmtId="0" fontId="6" fillId="0" borderId="0" xfId="0" applyFont="1" applyFill="1" applyProtection="1"/>
    <xf numFmtId="0" fontId="5" fillId="0" borderId="0" xfId="0" applyFont="1" applyFill="1" applyBorder="1" applyAlignment="1" applyProtection="1">
      <alignment vertical="top" wrapText="1"/>
    </xf>
    <xf numFmtId="0" fontId="8" fillId="0" borderId="0" xfId="0" applyFont="1" applyFill="1" applyBorder="1" applyAlignment="1" applyProtection="1">
      <alignment horizontal="right" vertical="top"/>
    </xf>
    <xf numFmtId="0" fontId="10"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1" fillId="0" borderId="0" xfId="0" applyFont="1" applyBorder="1" applyProtection="1"/>
    <xf numFmtId="0" fontId="0" fillId="0" borderId="0" xfId="0" applyAlignment="1" applyProtection="1">
      <alignment horizontal="left" vertical="top" wrapText="1"/>
    </xf>
    <xf numFmtId="0" fontId="10" fillId="0" borderId="0" xfId="0" applyFont="1" applyBorder="1" applyAlignment="1" applyProtection="1">
      <alignment horizontal="right"/>
    </xf>
    <xf numFmtId="0" fontId="0" fillId="0" borderId="0" xfId="0" applyAlignment="1" applyProtection="1"/>
    <xf numFmtId="0" fontId="1" fillId="0" borderId="0" xfId="0" applyFont="1" applyBorder="1" applyAlignment="1" applyProtection="1"/>
    <xf numFmtId="0" fontId="9" fillId="0" borderId="0" xfId="0" applyFont="1" applyBorder="1" applyAlignment="1" applyProtection="1">
      <alignment horizontal="right"/>
    </xf>
    <xf numFmtId="0" fontId="5" fillId="0" borderId="0" xfId="0" applyFont="1" applyBorder="1" applyAlignment="1" applyProtection="1">
      <alignment horizontal="right"/>
    </xf>
    <xf numFmtId="0" fontId="12" fillId="0" borderId="0" xfId="0" applyFont="1" applyBorder="1" applyAlignment="1" applyProtection="1">
      <alignment horizont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Protection="1"/>
    <xf numFmtId="0" fontId="15" fillId="0" borderId="0" xfId="0" applyFont="1" applyFill="1" applyBorder="1" applyAlignment="1" applyProtection="1">
      <alignment horizontal="right"/>
    </xf>
    <xf numFmtId="0" fontId="2" fillId="0" borderId="0" xfId="0" applyFont="1" applyBorder="1" applyAlignment="1" applyProtection="1">
      <alignment horizontal="right" vertical="center"/>
    </xf>
    <xf numFmtId="0" fontId="10" fillId="0" borderId="0" xfId="0" applyFont="1" applyFill="1" applyBorder="1" applyAlignment="1" applyProtection="1">
      <alignment horizontal="right"/>
    </xf>
    <xf numFmtId="0" fontId="10" fillId="0" borderId="1" xfId="0" applyFont="1" applyBorder="1" applyProtection="1"/>
    <xf numFmtId="0" fontId="18" fillId="0" borderId="0" xfId="0" applyFont="1" applyProtection="1"/>
    <xf numFmtId="0" fontId="10" fillId="0" borderId="0"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2" fillId="0" borderId="0" xfId="0" applyFont="1" applyBorder="1" applyAlignment="1" applyProtection="1">
      <alignment vertical="center"/>
    </xf>
    <xf numFmtId="0" fontId="13" fillId="0" borderId="0" xfId="0" applyFont="1" applyAlignment="1" applyProtection="1">
      <alignment horizontal="center" wrapText="1"/>
    </xf>
    <xf numFmtId="0" fontId="4" fillId="0" borderId="0" xfId="0" applyFont="1" applyAlignment="1" applyProtection="1">
      <alignment horizontal="center" wrapText="1"/>
    </xf>
    <xf numFmtId="0" fontId="2" fillId="0" borderId="0" xfId="0" applyFont="1" applyAlignment="1" applyProtection="1">
      <alignment horizontal="right"/>
    </xf>
    <xf numFmtId="0" fontId="10" fillId="0" borderId="0" xfId="0" applyFont="1" applyBorder="1" applyAlignment="1" applyProtection="1">
      <alignment horizontal="left"/>
    </xf>
    <xf numFmtId="0" fontId="1" fillId="0" borderId="0" xfId="0" applyFont="1" applyBorder="1" applyAlignment="1" applyProtection="1">
      <alignment horizontal="left"/>
    </xf>
    <xf numFmtId="0" fontId="10" fillId="0" borderId="0" xfId="0" applyFont="1" applyBorder="1" applyAlignment="1" applyProtection="1">
      <alignment horizontal="right" vertical="center"/>
    </xf>
    <xf numFmtId="165" fontId="1" fillId="0" borderId="0" xfId="0" applyNumberFormat="1" applyFont="1" applyAlignment="1" applyProtection="1"/>
    <xf numFmtId="0" fontId="11" fillId="0" borderId="0" xfId="0" applyFont="1" applyAlignment="1" applyProtection="1">
      <alignment horizontal="left"/>
    </xf>
    <xf numFmtId="0" fontId="21" fillId="0" borderId="0" xfId="1" applyBorder="1" applyAlignment="1" applyProtection="1"/>
    <xf numFmtId="0" fontId="21" fillId="0" borderId="0" xfId="1" applyBorder="1" applyAlignment="1" applyProtection="1">
      <alignment vertical="top" wrapText="1"/>
    </xf>
    <xf numFmtId="0" fontId="11" fillId="2" borderId="6" xfId="0" applyFont="1" applyFill="1" applyBorder="1" applyAlignment="1" applyProtection="1">
      <alignment vertical="center"/>
    </xf>
    <xf numFmtId="0" fontId="8" fillId="2" borderId="6" xfId="0" applyFont="1" applyFill="1" applyBorder="1" applyAlignment="1" applyProtection="1">
      <alignment vertical="center"/>
    </xf>
    <xf numFmtId="0" fontId="21" fillId="0" borderId="0" xfId="1" applyFont="1" applyAlignment="1" applyProtection="1"/>
    <xf numFmtId="0" fontId="24" fillId="0" borderId="7" xfId="0" applyFont="1" applyBorder="1" applyAlignment="1" applyProtection="1">
      <alignment horizontal="right"/>
    </xf>
    <xf numFmtId="0" fontId="24" fillId="0" borderId="8" xfId="0" applyFont="1" applyBorder="1" applyAlignment="1" applyProtection="1">
      <alignment horizontal="right"/>
    </xf>
    <xf numFmtId="0" fontId="15" fillId="0" borderId="0" xfId="0" applyFont="1" applyFill="1" applyBorder="1" applyAlignment="1" applyProtection="1"/>
    <xf numFmtId="0" fontId="3" fillId="0" borderId="0" xfId="0" applyFont="1" applyAlignment="1" applyProtection="1"/>
    <xf numFmtId="0" fontId="1" fillId="0" borderId="0" xfId="0" applyFont="1" applyAlignment="1" applyProtection="1"/>
    <xf numFmtId="0" fontId="2" fillId="0" borderId="0" xfId="0" applyFont="1" applyAlignment="1" applyProtection="1"/>
    <xf numFmtId="0" fontId="4" fillId="0" borderId="0" xfId="0" applyFont="1" applyAlignment="1" applyProtection="1"/>
    <xf numFmtId="0" fontId="1" fillId="0" borderId="0" xfId="0" applyFont="1" applyFill="1" applyAlignment="1" applyProtection="1"/>
    <xf numFmtId="0" fontId="21" fillId="0" borderId="0" xfId="2" applyAlignment="1" applyProtection="1"/>
    <xf numFmtId="0" fontId="0" fillId="0" borderId="0" xfId="0" applyFill="1" applyAlignment="1" applyProtection="1"/>
    <xf numFmtId="0" fontId="3" fillId="0" borderId="0" xfId="0" applyFont="1" applyFill="1" applyBorder="1" applyAlignment="1" applyProtection="1">
      <alignment horizontal="left" vertical="center"/>
    </xf>
    <xf numFmtId="0" fontId="1" fillId="0" borderId="0" xfId="0" applyFont="1" applyFill="1" applyBorder="1" applyAlignment="1" applyProtection="1"/>
    <xf numFmtId="0" fontId="4" fillId="0" borderId="0" xfId="0" applyFont="1" applyAlignment="1" applyProtection="1">
      <alignment horizontal="left"/>
    </xf>
    <xf numFmtId="164" fontId="1" fillId="2" borderId="5" xfId="0" applyNumberFormat="1" applyFont="1" applyFill="1" applyBorder="1" applyAlignment="1" applyProtection="1">
      <alignment vertical="top" wrapText="1"/>
    </xf>
    <xf numFmtId="0" fontId="3" fillId="0" borderId="0" xfId="0" applyFont="1" applyBorder="1" applyAlignment="1" applyProtection="1">
      <alignment horizontal="right" vertical="top"/>
    </xf>
    <xf numFmtId="0" fontId="24"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49" fontId="16" fillId="0" borderId="0" xfId="0" applyNumberFormat="1" applyFont="1" applyFill="1" applyBorder="1" applyAlignment="1" applyProtection="1"/>
    <xf numFmtId="165" fontId="10" fillId="0" borderId="0" xfId="0" applyNumberFormat="1" applyFont="1" applyFill="1" applyBorder="1" applyAlignment="1" applyProtection="1">
      <alignment vertical="center"/>
    </xf>
    <xf numFmtId="166" fontId="10" fillId="0" borderId="0" xfId="0" applyNumberFormat="1" applyFont="1" applyFill="1" applyBorder="1" applyAlignment="1" applyProtection="1">
      <alignment vertical="center"/>
    </xf>
    <xf numFmtId="0" fontId="1" fillId="0" borderId="0" xfId="0" applyFont="1" applyAlignment="1" applyProtection="1">
      <alignment horizontal="left"/>
    </xf>
    <xf numFmtId="164" fontId="1" fillId="3" borderId="5" xfId="0" applyNumberFormat="1" applyFont="1" applyFill="1" applyBorder="1" applyAlignment="1" applyProtection="1">
      <alignment vertical="top" wrapText="1"/>
      <protection locked="0"/>
    </xf>
    <xf numFmtId="0" fontId="1" fillId="0" borderId="5" xfId="0" applyFont="1" applyFill="1" applyBorder="1" applyAlignment="1" applyProtection="1">
      <alignment horizontal="left" vertical="top" wrapText="1"/>
    </xf>
    <xf numFmtId="49" fontId="16" fillId="3" borderId="9" xfId="0" applyNumberFormat="1" applyFont="1" applyFill="1" applyBorder="1" applyAlignment="1" applyProtection="1">
      <protection locked="0"/>
    </xf>
    <xf numFmtId="49" fontId="16" fillId="3" borderId="16" xfId="0" applyNumberFormat="1" applyFont="1" applyFill="1" applyBorder="1" applyAlignment="1" applyProtection="1"/>
    <xf numFmtId="49" fontId="16" fillId="3" borderId="10" xfId="0" applyNumberFormat="1" applyFont="1" applyFill="1" applyBorder="1" applyAlignment="1" applyProtection="1">
      <protection locked="0"/>
    </xf>
    <xf numFmtId="49" fontId="16" fillId="3" borderId="17" xfId="0" applyNumberFormat="1" applyFont="1" applyFill="1" applyBorder="1" applyAlignment="1" applyProtection="1"/>
    <xf numFmtId="0" fontId="27" fillId="0" borderId="0" xfId="0" applyFont="1" applyAlignment="1" applyProtection="1">
      <alignment horizontal="right"/>
    </xf>
    <xf numFmtId="0" fontId="28" fillId="0" borderId="0" xfId="0" applyFont="1" applyBorder="1" applyAlignment="1" applyProtection="1"/>
    <xf numFmtId="0" fontId="10" fillId="3" borderId="2"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29" fillId="0" borderId="0" xfId="0" applyFont="1" applyBorder="1" applyAlignment="1" applyProtection="1">
      <alignment horizontal="right"/>
    </xf>
    <xf numFmtId="0" fontId="10" fillId="3" borderId="11" xfId="0" applyFont="1" applyFill="1" applyBorder="1" applyAlignment="1" applyProtection="1">
      <alignment horizontal="center"/>
      <protection locked="0"/>
    </xf>
    <xf numFmtId="0" fontId="4" fillId="4" borderId="0" xfId="0" applyFont="1" applyFill="1" applyBorder="1" applyAlignment="1" applyProtection="1">
      <alignment horizontal="left" vertical="top"/>
    </xf>
    <xf numFmtId="0" fontId="23" fillId="4" borderId="0" xfId="0" applyFont="1" applyFill="1" applyAlignment="1" applyProtection="1">
      <alignment horizontal="left" vertical="top" wrapText="1"/>
    </xf>
    <xf numFmtId="0" fontId="1" fillId="4" borderId="0" xfId="0" applyFont="1" applyFill="1" applyAlignment="1" applyProtection="1"/>
    <xf numFmtId="0" fontId="4" fillId="4"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10" fillId="5" borderId="11" xfId="0" applyFont="1" applyFill="1" applyBorder="1" applyAlignment="1" applyProtection="1">
      <alignment horizontal="center"/>
      <protection locked="0"/>
    </xf>
    <xf numFmtId="0" fontId="30" fillId="0" borderId="0" xfId="0" applyFont="1" applyBorder="1" applyAlignment="1" applyProtection="1">
      <alignment vertical="center"/>
    </xf>
    <xf numFmtId="0" fontId="31" fillId="0" borderId="0" xfId="0" applyFont="1" applyAlignment="1" applyProtection="1"/>
    <xf numFmtId="0" fontId="21" fillId="0" borderId="0" xfId="1" applyFont="1" applyAlignment="1" applyProtection="1">
      <alignment horizontal="center" vertical="center"/>
    </xf>
    <xf numFmtId="0" fontId="21" fillId="0" borderId="0" xfId="1" applyAlignment="1" applyProtection="1">
      <alignment horizontal="center" vertical="center"/>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4" fillId="0" borderId="0" xfId="0" applyFont="1" applyFill="1" applyBorder="1" applyAlignment="1" applyProtection="1"/>
    <xf numFmtId="0" fontId="20" fillId="0" borderId="0" xfId="0" applyFont="1" applyAlignment="1" applyProtection="1"/>
    <xf numFmtId="0" fontId="21" fillId="0" borderId="0" xfId="1" applyFill="1" applyBorder="1" applyAlignment="1" applyProtection="1"/>
    <xf numFmtId="0" fontId="21" fillId="0" borderId="0" xfId="1" applyAlignment="1" applyProtection="1"/>
    <xf numFmtId="0" fontId="26" fillId="0" borderId="0" xfId="0" applyFont="1" applyBorder="1" applyAlignment="1" applyProtection="1"/>
    <xf numFmtId="0" fontId="1" fillId="0" borderId="0" xfId="0" applyFont="1" applyFill="1" applyBorder="1" applyAlignment="1" applyProtection="1">
      <alignment vertical="top" wrapText="1"/>
    </xf>
    <xf numFmtId="0" fontId="18" fillId="0" borderId="0" xfId="0" applyFont="1" applyAlignment="1" applyProtection="1">
      <alignment vertical="top" wrapText="1"/>
    </xf>
    <xf numFmtId="0" fontId="11" fillId="0" borderId="0" xfId="0" applyFont="1" applyBorder="1" applyAlignment="1" applyProtection="1">
      <alignment horizontal="right" vertical="center"/>
    </xf>
    <xf numFmtId="0" fontId="32" fillId="0" borderId="0" xfId="0" applyFont="1" applyAlignment="1" applyProtection="1">
      <alignment horizontal="left"/>
    </xf>
    <xf numFmtId="0" fontId="33" fillId="0" borderId="0" xfId="1" applyFont="1" applyAlignment="1" applyProtection="1">
      <alignment horizontal="left"/>
    </xf>
    <xf numFmtId="0" fontId="34" fillId="0" borderId="0" xfId="0" applyFont="1" applyAlignment="1" applyProtection="1">
      <alignment horizontal="left"/>
    </xf>
    <xf numFmtId="0" fontId="4" fillId="0" borderId="0" xfId="0" applyFont="1" applyFill="1" applyBorder="1" applyAlignment="1" applyProtection="1">
      <alignment horizontal="left"/>
    </xf>
    <xf numFmtId="0" fontId="33" fillId="0" borderId="0" xfId="1" applyFont="1" applyAlignment="1" applyProtection="1"/>
    <xf numFmtId="0" fontId="1" fillId="0" borderId="0" xfId="0" applyFont="1" applyFill="1" applyBorder="1" applyAlignment="1" applyProtection="1">
      <protection locked="0"/>
    </xf>
    <xf numFmtId="0" fontId="4" fillId="0" borderId="0" xfId="0" applyFont="1" applyAlignment="1" applyProtection="1">
      <alignment horizontal="right"/>
    </xf>
    <xf numFmtId="0" fontId="1" fillId="0" borderId="5" xfId="0" applyFont="1" applyFill="1" applyBorder="1" applyAlignment="1" applyProtection="1"/>
    <xf numFmtId="0" fontId="3" fillId="0" borderId="0" xfId="0" applyFont="1" applyAlignment="1" applyProtection="1">
      <alignment horizontal="right" vertical="top"/>
    </xf>
    <xf numFmtId="0" fontId="39" fillId="0" borderId="0" xfId="0" applyFont="1" applyBorder="1" applyAlignment="1" applyProtection="1"/>
    <xf numFmtId="0" fontId="29" fillId="0" borderId="0" xfId="0" applyFont="1" applyAlignment="1">
      <alignment vertical="top" wrapText="1"/>
    </xf>
    <xf numFmtId="0" fontId="29" fillId="0" borderId="0" xfId="0" applyFont="1" applyBorder="1" applyAlignment="1">
      <alignment vertical="top" wrapText="1"/>
    </xf>
    <xf numFmtId="0" fontId="10" fillId="0" borderId="0" xfId="0" applyFont="1" applyBorder="1" applyAlignment="1">
      <alignment vertical="top"/>
    </xf>
    <xf numFmtId="0" fontId="29" fillId="0" borderId="0" xfId="0" applyFont="1" applyBorder="1" applyAlignment="1" applyProtection="1">
      <alignment wrapText="1"/>
    </xf>
    <xf numFmtId="0" fontId="29" fillId="0" borderId="0" xfId="0" applyFont="1" applyAlignment="1" applyProtection="1">
      <alignment wrapText="1"/>
    </xf>
    <xf numFmtId="0" fontId="8" fillId="0" borderId="27" xfId="0" applyFont="1" applyFill="1" applyBorder="1" applyAlignment="1" applyProtection="1">
      <alignment horizontal="center"/>
      <protection locked="0"/>
    </xf>
    <xf numFmtId="0" fontId="4"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wrapText="1"/>
    </xf>
    <xf numFmtId="0" fontId="40" fillId="0" borderId="0" xfId="0" applyFont="1" applyAlignment="1" applyProtection="1">
      <alignment horizontal="left" vertical="top" wrapText="1"/>
    </xf>
    <xf numFmtId="0" fontId="4" fillId="3" borderId="5" xfId="0" applyFont="1" applyFill="1" applyBorder="1" applyAlignment="1" applyProtection="1">
      <alignment horizontal="center"/>
      <protection locked="0"/>
    </xf>
    <xf numFmtId="0" fontId="40" fillId="0" borderId="0" xfId="0" applyFont="1" applyProtection="1"/>
    <xf numFmtId="0" fontId="20" fillId="0" borderId="0" xfId="0" applyFont="1" applyBorder="1" applyAlignment="1" applyProtection="1">
      <alignment horizontal="center" vertical="center"/>
    </xf>
    <xf numFmtId="0" fontId="36" fillId="0" borderId="0" xfId="0" applyFont="1" applyAlignment="1" applyProtection="1">
      <alignment horizontal="right"/>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0" xfId="0" applyAlignment="1" applyProtection="1">
      <alignment horizontal="right"/>
    </xf>
    <xf numFmtId="0" fontId="0" fillId="3" borderId="0" xfId="0" applyFill="1" applyAlignment="1" applyProtection="1">
      <alignment horizontal="left"/>
    </xf>
    <xf numFmtId="0" fontId="0" fillId="0" borderId="0" xfId="0" applyFill="1" applyAlignment="1" applyProtection="1">
      <alignment horizontal="left"/>
    </xf>
    <xf numFmtId="0" fontId="0" fillId="0" borderId="0" xfId="0" applyAlignment="1" applyProtection="1">
      <alignment horizontal="left"/>
    </xf>
    <xf numFmtId="0" fontId="0" fillId="3" borderId="0" xfId="0" applyFont="1" applyFill="1" applyAlignment="1" applyProtection="1">
      <alignment horizontal="left" vertical="center"/>
    </xf>
    <xf numFmtId="0" fontId="0" fillId="0" borderId="0" xfId="0" applyFont="1" applyAlignment="1" applyProtection="1">
      <alignment horizontal="left"/>
    </xf>
    <xf numFmtId="0" fontId="20" fillId="0" borderId="0" xfId="0" applyFont="1" applyFill="1" applyAlignment="1" applyProtection="1">
      <alignment horizontal="left" vertical="center"/>
    </xf>
    <xf numFmtId="0" fontId="20" fillId="0" borderId="0" xfId="0" applyFont="1" applyAlignment="1" applyProtection="1">
      <alignment horizontal="left"/>
    </xf>
    <xf numFmtId="0" fontId="19" fillId="0" borderId="0" xfId="0" applyFont="1" applyProtection="1"/>
    <xf numFmtId="0" fontId="0" fillId="3" borderId="0" xfId="0" applyFill="1" applyAlignment="1" applyProtection="1">
      <alignment horizontal="center" vertical="center"/>
    </xf>
    <xf numFmtId="0" fontId="20" fillId="0" borderId="5" xfId="0" applyFont="1" applyBorder="1" applyAlignment="1" applyProtection="1">
      <alignment horizontal="center"/>
    </xf>
    <xf numFmtId="0" fontId="20" fillId="0" borderId="0" xfId="0" applyFont="1" applyProtection="1"/>
    <xf numFmtId="0" fontId="16" fillId="3" borderId="5" xfId="0" applyFont="1" applyFill="1" applyBorder="1" applyProtection="1"/>
    <xf numFmtId="0" fontId="25" fillId="0" borderId="0" xfId="0" applyFont="1" applyProtection="1"/>
    <xf numFmtId="0" fontId="38" fillId="0" borderId="0" xfId="0" applyFont="1" applyProtection="1"/>
    <xf numFmtId="0" fontId="24" fillId="3" borderId="5" xfId="0" applyFont="1" applyFill="1" applyBorder="1" applyAlignment="1" applyProtection="1">
      <alignment horizontal="center"/>
    </xf>
    <xf numFmtId="0" fontId="20" fillId="0" borderId="27" xfId="0" applyFont="1" applyFill="1" applyBorder="1" applyAlignment="1" applyProtection="1">
      <alignment horizontal="center"/>
    </xf>
    <xf numFmtId="0" fontId="16" fillId="3" borderId="5" xfId="0" applyFont="1" applyFill="1" applyBorder="1" applyAlignment="1" applyProtection="1">
      <alignment horizontal="center"/>
    </xf>
    <xf numFmtId="0" fontId="4" fillId="4" borderId="0" xfId="0" applyFont="1" applyFill="1" applyAlignment="1">
      <alignment horizontal="left" vertical="top"/>
    </xf>
    <xf numFmtId="0" fontId="29" fillId="0" borderId="15" xfId="0" applyFont="1" applyBorder="1" applyAlignment="1" applyProtection="1">
      <alignment wrapText="1"/>
    </xf>
    <xf numFmtId="0" fontId="29" fillId="0" borderId="0" xfId="0" applyFont="1" applyAlignment="1" applyProtection="1">
      <alignment wrapText="1"/>
    </xf>
    <xf numFmtId="0" fontId="29" fillId="0" borderId="0" xfId="0" applyFont="1" applyBorder="1" applyAlignment="1" applyProtection="1">
      <alignment wrapText="1"/>
    </xf>
    <xf numFmtId="0" fontId="3" fillId="0" borderId="0" xfId="0" applyFont="1" applyBorder="1" applyAlignment="1" applyProtection="1">
      <alignment horizontal="left" vertical="top" wrapText="1"/>
    </xf>
    <xf numFmtId="0" fontId="3" fillId="0" borderId="0" xfId="0" applyFont="1" applyAlignment="1">
      <alignment horizontal="left" vertical="top" wrapText="1"/>
    </xf>
    <xf numFmtId="0" fontId="4" fillId="4" borderId="0" xfId="0" applyFont="1" applyFill="1" applyAlignment="1" applyProtection="1">
      <alignment horizontal="center" wrapText="1"/>
    </xf>
    <xf numFmtId="0" fontId="3" fillId="3" borderId="19" xfId="0" applyFont="1" applyFill="1" applyBorder="1" applyAlignment="1" applyProtection="1">
      <alignment horizontal="left" vertical="top" wrapText="1"/>
      <protection locked="0"/>
    </xf>
    <xf numFmtId="0" fontId="3" fillId="3" borderId="18"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18" fillId="0" borderId="0" xfId="0" applyFont="1" applyFill="1" applyBorder="1" applyAlignment="1" applyProtection="1">
      <alignment vertical="top" wrapText="1"/>
    </xf>
    <xf numFmtId="0" fontId="18" fillId="0" borderId="0" xfId="0" applyFont="1" applyBorder="1" applyAlignment="1" applyProtection="1">
      <alignment vertical="top" wrapText="1"/>
    </xf>
    <xf numFmtId="0" fontId="18" fillId="0" borderId="0" xfId="0" applyFont="1" applyAlignment="1" applyProtection="1">
      <alignment vertical="top" wrapText="1"/>
    </xf>
    <xf numFmtId="0" fontId="21" fillId="3" borderId="5" xfId="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5" xfId="0" applyFont="1" applyFill="1" applyBorder="1" applyAlignment="1" applyProtection="1">
      <protection locked="0"/>
    </xf>
    <xf numFmtId="0" fontId="26" fillId="0" borderId="0" xfId="0" applyFont="1" applyBorder="1" applyAlignment="1" applyProtection="1"/>
    <xf numFmtId="0" fontId="11"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0" fontId="10" fillId="0" borderId="13" xfId="0" applyFont="1" applyBorder="1" applyAlignment="1" applyProtection="1">
      <alignment wrapText="1"/>
    </xf>
    <xf numFmtId="0" fontId="10" fillId="0" borderId="14" xfId="0" applyFont="1" applyBorder="1" applyAlignment="1" applyProtection="1">
      <alignment wrapText="1"/>
    </xf>
    <xf numFmtId="0" fontId="10" fillId="3" borderId="19"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1" fillId="0" borderId="12" xfId="0" applyFont="1" applyBorder="1" applyAlignment="1" applyProtection="1">
      <alignment horizontal="right" vertical="center"/>
    </xf>
    <xf numFmtId="0" fontId="22" fillId="0" borderId="0" xfId="0" applyFont="1" applyBorder="1" applyAlignment="1" applyProtection="1">
      <alignment horizontal="right" vertical="center"/>
    </xf>
    <xf numFmtId="0" fontId="22" fillId="0" borderId="12" xfId="0" applyFont="1" applyBorder="1" applyAlignment="1" applyProtection="1">
      <alignment horizontal="right" vertical="center"/>
    </xf>
    <xf numFmtId="0" fontId="1" fillId="0" borderId="0" xfId="0" applyFont="1" applyFill="1" applyBorder="1" applyAlignment="1" applyProtection="1">
      <alignment vertical="top" wrapText="1"/>
    </xf>
    <xf numFmtId="0" fontId="1" fillId="3" borderId="9" xfId="0" applyFont="1" applyFill="1" applyBorder="1" applyAlignment="1" applyProtection="1">
      <protection locked="0"/>
    </xf>
    <xf numFmtId="0" fontId="1" fillId="3" borderId="24" xfId="0" applyFont="1" applyFill="1" applyBorder="1" applyAlignment="1" applyProtection="1">
      <protection locked="0"/>
    </xf>
    <xf numFmtId="0" fontId="1" fillId="3" borderId="25" xfId="0" applyFont="1" applyFill="1" applyBorder="1" applyAlignment="1" applyProtection="1">
      <protection locked="0"/>
    </xf>
    <xf numFmtId="0" fontId="10" fillId="3" borderId="19" xfId="0" applyFont="1" applyFill="1" applyBorder="1" applyAlignment="1" applyProtection="1">
      <alignment horizontal="left" vertical="top" wrapText="1"/>
      <protection locked="0"/>
    </xf>
    <xf numFmtId="0" fontId="10" fillId="3" borderId="18"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0" fillId="3" borderId="2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4" fillId="0" borderId="0" xfId="0" applyFont="1" applyFill="1" applyBorder="1" applyAlignment="1" applyProtection="1"/>
    <xf numFmtId="0" fontId="20" fillId="0" borderId="0" xfId="0" applyFont="1" applyAlignment="1" applyProtection="1"/>
    <xf numFmtId="0" fontId="21" fillId="0" borderId="0" xfId="1" applyFill="1" applyBorder="1" applyAlignment="1" applyProtection="1"/>
    <xf numFmtId="0" fontId="21" fillId="0" borderId="0" xfId="1" applyAlignment="1" applyProtection="1"/>
    <xf numFmtId="0" fontId="25" fillId="0" borderId="0" xfId="0" applyFont="1" applyAlignment="1" applyProtection="1">
      <alignment horizontal="left" vertical="top" wrapText="1"/>
    </xf>
    <xf numFmtId="0" fontId="36"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0" fillId="3" borderId="0" xfId="0" applyFill="1" applyAlignment="1" applyProtection="1">
      <alignment horizontal="left" vertical="center"/>
    </xf>
    <xf numFmtId="0" fontId="20" fillId="0" borderId="5" xfId="0" applyFont="1" applyBorder="1" applyAlignment="1" applyProtection="1">
      <alignment horizontal="center"/>
    </xf>
    <xf numFmtId="0" fontId="16" fillId="3" borderId="5" xfId="0" applyFont="1" applyFill="1" applyBorder="1" applyAlignment="1" applyProtection="1">
      <alignment horizontal="center"/>
    </xf>
    <xf numFmtId="0" fontId="20" fillId="3" borderId="0" xfId="0" applyFont="1" applyFill="1" applyAlignment="1" applyProtection="1">
      <alignment horizontal="left" vertical="center"/>
    </xf>
    <xf numFmtId="0" fontId="20" fillId="0" borderId="0" xfId="0" applyFont="1" applyAlignment="1" applyProtection="1">
      <alignment horizontal="left"/>
    </xf>
    <xf numFmtId="0" fontId="0" fillId="0" borderId="0" xfId="0" applyAlignment="1" applyProtection="1">
      <alignment horizontal="left"/>
    </xf>
    <xf numFmtId="0" fontId="20" fillId="0" borderId="5" xfId="0" applyFont="1" applyBorder="1" applyAlignment="1" applyProtection="1">
      <alignment wrapText="1"/>
    </xf>
    <xf numFmtId="0" fontId="20" fillId="0" borderId="5" xfId="0" applyFont="1" applyBorder="1" applyAlignment="1" applyProtection="1"/>
    <xf numFmtId="0" fontId="16" fillId="0" borderId="5" xfId="0" applyFont="1" applyBorder="1" applyAlignment="1" applyProtection="1">
      <alignment wrapText="1"/>
    </xf>
    <xf numFmtId="0" fontId="16" fillId="0" borderId="5" xfId="0" applyFont="1" applyBorder="1" applyAlignment="1" applyProtection="1"/>
    <xf numFmtId="0" fontId="0" fillId="3" borderId="0" xfId="0" applyFont="1" applyFill="1" applyAlignment="1" applyProtection="1">
      <alignment horizontal="left" vertical="center"/>
    </xf>
    <xf numFmtId="0" fontId="0" fillId="0" borderId="0" xfId="0" applyFont="1" applyAlignment="1" applyProtection="1">
      <alignment horizontal="left"/>
    </xf>
    <xf numFmtId="0" fontId="0" fillId="0" borderId="9"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3" borderId="0" xfId="0" applyFill="1" applyAlignment="1" applyProtection="1">
      <alignment horizontal="left" vertical="top" wrapText="1"/>
    </xf>
    <xf numFmtId="0" fontId="0" fillId="3" borderId="0" xfId="0" applyFont="1" applyFill="1" applyAlignment="1" applyProtection="1">
      <alignment wrapText="1"/>
    </xf>
    <xf numFmtId="0" fontId="0" fillId="3" borderId="0" xfId="0" applyFont="1" applyFill="1" applyAlignment="1" applyProtection="1"/>
    <xf numFmtId="0" fontId="37" fillId="3" borderId="0" xfId="0" applyFont="1" applyFill="1" applyAlignment="1" applyProtection="1">
      <alignment wrapText="1"/>
    </xf>
    <xf numFmtId="0" fontId="1" fillId="3" borderId="5" xfId="0" applyFont="1" applyFill="1" applyBorder="1" applyAlignment="1" applyProtection="1">
      <alignment horizontal="center"/>
      <protection locked="0"/>
    </xf>
  </cellXfs>
  <cellStyles count="3">
    <cellStyle name="Hipervínculo" xfId="1" builtinId="8"/>
    <cellStyle name="Hipervínculo visitado" xfId="2"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59266</xdr:colOff>
      <xdr:row>0</xdr:row>
      <xdr:rowOff>16934</xdr:rowOff>
    </xdr:from>
    <xdr:to>
      <xdr:col>0</xdr:col>
      <xdr:colOff>871653</xdr:colOff>
      <xdr:row>5</xdr:row>
      <xdr:rowOff>33867</xdr:rowOff>
    </xdr:to>
    <xdr:pic>
      <xdr:nvPicPr>
        <xdr:cNvPr id="4" name="Imagen 3">
          <a:extLst>
            <a:ext uri="{FF2B5EF4-FFF2-40B4-BE49-F238E27FC236}">
              <a16:creationId xmlns:a16="http://schemas.microsoft.com/office/drawing/2014/main" id="{EB3AEFDD-D924-C14A-9C48-579B9BA77DE1}"/>
            </a:ext>
          </a:extLst>
        </xdr:cNvPr>
        <xdr:cNvPicPr>
          <a:picLocks noChangeAspect="1"/>
        </xdr:cNvPicPr>
      </xdr:nvPicPr>
      <xdr:blipFill>
        <a:blip xmlns:r="http://schemas.openxmlformats.org/officeDocument/2006/relationships" r:embed="rId1"/>
        <a:stretch>
          <a:fillRect/>
        </a:stretch>
      </xdr:blipFill>
      <xdr:spPr>
        <a:xfrm>
          <a:off x="59266" y="16934"/>
          <a:ext cx="812387" cy="1032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143933</xdr:colOff>
      <xdr:row>0</xdr:row>
      <xdr:rowOff>25400</xdr:rowOff>
    </xdr:from>
    <xdr:to>
      <xdr:col>1</xdr:col>
      <xdr:colOff>3820</xdr:colOff>
      <xdr:row>5</xdr:row>
      <xdr:rowOff>42333</xdr:rowOff>
    </xdr:to>
    <xdr:pic>
      <xdr:nvPicPr>
        <xdr:cNvPr id="3" name="Imagen 2">
          <a:extLst>
            <a:ext uri="{FF2B5EF4-FFF2-40B4-BE49-F238E27FC236}">
              <a16:creationId xmlns:a16="http://schemas.microsoft.com/office/drawing/2014/main" id="{E3828D34-BFBD-7948-8D8E-56CF999A4638}"/>
            </a:ext>
          </a:extLst>
        </xdr:cNvPr>
        <xdr:cNvPicPr>
          <a:picLocks noChangeAspect="1"/>
        </xdr:cNvPicPr>
      </xdr:nvPicPr>
      <xdr:blipFill>
        <a:blip xmlns:r="http://schemas.openxmlformats.org/officeDocument/2006/relationships" r:embed="rId1"/>
        <a:stretch>
          <a:fillRect/>
        </a:stretch>
      </xdr:blipFill>
      <xdr:spPr>
        <a:xfrm>
          <a:off x="143933" y="25400"/>
          <a:ext cx="825087" cy="10329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i.ucm.es/tecnicas-quimicas/difraccion-rayos-x/servicios.php" TargetMode="External"/><Relationship Id="rId2" Type="http://schemas.openxmlformats.org/officeDocument/2006/relationships/hyperlink" Target="mailto:ematesanz@ucm.es" TargetMode="External"/><Relationship Id="rId1" Type="http://schemas.openxmlformats.org/officeDocument/2006/relationships/hyperlink" Target="mailto:ematesanz@ucm.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10"/>
  <sheetViews>
    <sheetView showGridLines="0" tabSelected="1" zoomScale="120" zoomScaleNormal="120" workbookViewId="0">
      <selection activeCell="H22" sqref="H22"/>
    </sheetView>
  </sheetViews>
  <sheetFormatPr baseColWidth="10" defaultColWidth="11.6640625" defaultRowHeight="16" x14ac:dyDescent="0.2"/>
  <cols>
    <col min="1" max="1" width="11.6640625" style="1" customWidth="1"/>
    <col min="2" max="2" width="12.5" style="1" customWidth="1"/>
    <col min="3" max="3" width="11.6640625" style="1" customWidth="1"/>
    <col min="4" max="4" width="13.83203125" style="1" customWidth="1"/>
    <col min="5" max="5" width="11.6640625" style="1" customWidth="1"/>
    <col min="6" max="6" width="12.6640625" style="1" customWidth="1"/>
    <col min="7" max="7" width="13" style="1" customWidth="1"/>
    <col min="8" max="8" width="11.6640625" style="1" customWidth="1"/>
    <col min="9" max="9" width="12" style="50" customWidth="1"/>
    <col min="10" max="11" width="11.5" style="50" customWidth="1"/>
    <col min="12" max="12" width="15.5" style="50" customWidth="1"/>
    <col min="13" max="13" width="20.1640625" style="50" customWidth="1"/>
    <col min="14" max="14" width="11.6640625" style="50" hidden="1" customWidth="1"/>
    <col min="15" max="31" width="11.6640625" style="50" customWidth="1"/>
    <col min="32" max="16384" width="11.6640625" style="50"/>
  </cols>
  <sheetData>
    <row r="1" spans="1:19" x14ac:dyDescent="0.2">
      <c r="B1" s="4" t="s">
        <v>49</v>
      </c>
    </row>
    <row r="2" spans="1:19" x14ac:dyDescent="0.2">
      <c r="B2" s="3" t="s">
        <v>50</v>
      </c>
      <c r="E2" s="50"/>
    </row>
    <row r="3" spans="1:19" s="49" customFormat="1" x14ac:dyDescent="0.2">
      <c r="B3" s="66" t="s">
        <v>51</v>
      </c>
      <c r="C3" s="3"/>
      <c r="D3" s="3"/>
      <c r="F3" s="3"/>
      <c r="G3" s="3"/>
      <c r="N3" s="50" t="s">
        <v>93</v>
      </c>
      <c r="O3" s="51"/>
      <c r="P3" s="51"/>
      <c r="Q3" s="51"/>
      <c r="R3" s="51"/>
      <c r="S3" s="51"/>
    </row>
    <row r="4" spans="1:19" s="49" customFormat="1" x14ac:dyDescent="0.2">
      <c r="B4" s="1" t="s">
        <v>0</v>
      </c>
      <c r="C4" s="3"/>
      <c r="D4" s="3"/>
      <c r="E4" s="58"/>
      <c r="F4" s="3"/>
      <c r="G4" s="3"/>
      <c r="N4" s="50" t="s">
        <v>20</v>
      </c>
      <c r="O4" s="51"/>
      <c r="P4" s="51"/>
      <c r="Q4" s="51"/>
      <c r="R4" s="51"/>
      <c r="S4" s="51"/>
    </row>
    <row r="5" spans="1:19" x14ac:dyDescent="0.2">
      <c r="A5" s="4"/>
      <c r="B5" s="2"/>
      <c r="I5" s="108" t="s">
        <v>108</v>
      </c>
    </row>
    <row r="6" spans="1:19" ht="15.25" customHeight="1" x14ac:dyDescent="0.2">
      <c r="A6" s="80" t="s">
        <v>64</v>
      </c>
      <c r="B6" s="143" t="s">
        <v>100</v>
      </c>
      <c r="C6" s="81"/>
      <c r="D6" s="81"/>
      <c r="E6" s="81"/>
      <c r="F6" s="81"/>
      <c r="G6" s="81"/>
      <c r="H6" s="81"/>
      <c r="I6" s="82"/>
    </row>
    <row r="7" spans="1:19" ht="15.25" customHeight="1" x14ac:dyDescent="0.2">
      <c r="A7" s="80" t="s">
        <v>63</v>
      </c>
      <c r="B7" s="143" t="s">
        <v>101</v>
      </c>
      <c r="C7" s="81"/>
      <c r="D7" s="81"/>
      <c r="E7" s="81"/>
      <c r="F7" s="81"/>
      <c r="G7" s="81"/>
      <c r="H7" s="81"/>
      <c r="I7" s="82"/>
      <c r="N7" s="50" t="s">
        <v>70</v>
      </c>
    </row>
    <row r="8" spans="1:19" x14ac:dyDescent="0.2">
      <c r="A8" s="83" t="s">
        <v>65</v>
      </c>
      <c r="B8" s="83" t="s">
        <v>83</v>
      </c>
      <c r="C8" s="83"/>
      <c r="D8" s="83"/>
      <c r="E8" s="83"/>
      <c r="F8" s="83"/>
      <c r="G8" s="83"/>
      <c r="H8" s="83"/>
      <c r="I8" s="82"/>
      <c r="N8" s="50" t="s">
        <v>71</v>
      </c>
    </row>
    <row r="9" spans="1:19" ht="18" x14ac:dyDescent="0.2">
      <c r="A9" s="189" t="s">
        <v>27</v>
      </c>
      <c r="B9" s="190"/>
      <c r="C9" s="191" t="s">
        <v>28</v>
      </c>
      <c r="D9" s="192"/>
      <c r="E9" s="35" t="s">
        <v>29</v>
      </c>
      <c r="F9" s="193" t="s">
        <v>34</v>
      </c>
      <c r="G9" s="194"/>
      <c r="H9" s="87"/>
      <c r="N9" s="50" t="s">
        <v>72</v>
      </c>
    </row>
    <row r="10" spans="1:19" ht="18" x14ac:dyDescent="0.2">
      <c r="A10" s="90"/>
      <c r="B10" s="91"/>
      <c r="C10" s="92"/>
      <c r="D10" s="93"/>
      <c r="E10" s="35"/>
      <c r="F10" s="94"/>
      <c r="G10" s="95"/>
      <c r="H10" s="87"/>
    </row>
    <row r="11" spans="1:19" ht="18" x14ac:dyDescent="0.2">
      <c r="A11" s="103" t="s">
        <v>67</v>
      </c>
      <c r="B11" s="91"/>
      <c r="C11" s="92"/>
      <c r="D11" s="50"/>
      <c r="E11" s="50"/>
      <c r="F11" s="94"/>
      <c r="G11" s="95"/>
      <c r="H11" s="87"/>
    </row>
    <row r="12" spans="1:19" ht="18" x14ac:dyDescent="0.2">
      <c r="A12" s="104" t="s">
        <v>66</v>
      </c>
      <c r="B12" s="91"/>
      <c r="C12" s="92"/>
      <c r="D12" s="50"/>
      <c r="E12" s="95"/>
      <c r="F12" s="94"/>
      <c r="G12" s="95"/>
      <c r="H12" s="87"/>
    </row>
    <row r="13" spans="1:19" ht="18" x14ac:dyDescent="0.2">
      <c r="A13" s="104"/>
      <c r="B13" s="91"/>
      <c r="C13" s="92"/>
      <c r="D13" s="50"/>
      <c r="E13" s="95"/>
      <c r="F13" s="94"/>
      <c r="G13" s="95"/>
      <c r="H13" s="87"/>
    </row>
    <row r="14" spans="1:19" x14ac:dyDescent="0.2">
      <c r="A14" s="102" t="s">
        <v>68</v>
      </c>
      <c r="B14" s="100"/>
      <c r="C14" s="100"/>
      <c r="D14" s="100"/>
      <c r="E14" s="100"/>
      <c r="F14" s="100"/>
      <c r="G14" s="100"/>
      <c r="H14" s="101"/>
      <c r="I14" s="100"/>
      <c r="N14" s="52"/>
    </row>
    <row r="15" spans="1:19" ht="20.25" customHeight="1" x14ac:dyDescent="0.2">
      <c r="A15" s="88"/>
      <c r="B15" s="89"/>
      <c r="C15" s="89"/>
      <c r="D15" s="89"/>
      <c r="E15" s="89"/>
      <c r="F15" s="89"/>
      <c r="G15" s="89"/>
      <c r="H15" s="89"/>
    </row>
    <row r="16" spans="1:19" ht="17" x14ac:dyDescent="0.2">
      <c r="A16" s="5" t="s">
        <v>1</v>
      </c>
      <c r="B16" s="67"/>
      <c r="C16" s="97"/>
      <c r="G16" s="50"/>
      <c r="H16" s="43" t="s">
        <v>2</v>
      </c>
      <c r="I16" s="44"/>
    </row>
    <row r="17" spans="1:21" x14ac:dyDescent="0.2">
      <c r="G17" s="50"/>
      <c r="H17" s="43" t="s">
        <v>33</v>
      </c>
      <c r="I17" s="59"/>
      <c r="O17" s="51"/>
      <c r="P17" s="51"/>
    </row>
    <row r="18" spans="1:21" s="53" customFormat="1" x14ac:dyDescent="0.2">
      <c r="A18" s="165" t="s">
        <v>13</v>
      </c>
      <c r="B18" s="165"/>
      <c r="C18" s="165"/>
      <c r="D18" s="95"/>
      <c r="E18" s="7"/>
      <c r="F18" s="8"/>
      <c r="G18" s="8"/>
      <c r="H18" s="8"/>
      <c r="N18" s="50"/>
      <c r="O18" s="50"/>
      <c r="P18" s="50"/>
      <c r="Q18" s="50"/>
      <c r="R18" s="50"/>
      <c r="S18" s="50"/>
    </row>
    <row r="19" spans="1:21" ht="16" customHeight="1" x14ac:dyDescent="0.2">
      <c r="A19" s="149" t="s">
        <v>75</v>
      </c>
      <c r="B19" s="149"/>
      <c r="C19" s="149"/>
      <c r="D19" s="149"/>
      <c r="E19" s="149"/>
      <c r="F19" s="149"/>
      <c r="G19" s="149"/>
      <c r="H19" s="149"/>
      <c r="I19" s="149"/>
      <c r="N19" s="20"/>
      <c r="P19" s="32"/>
    </row>
    <row r="20" spans="1:21" ht="17" x14ac:dyDescent="0.2">
      <c r="A20" s="5" t="s">
        <v>3</v>
      </c>
      <c r="B20" s="164"/>
      <c r="C20" s="164"/>
      <c r="D20" s="164"/>
      <c r="E20" s="164"/>
      <c r="F20" s="164"/>
      <c r="G20" s="164"/>
      <c r="H20" s="164"/>
      <c r="I20" s="95"/>
    </row>
    <row r="21" spans="1:21" ht="17" x14ac:dyDescent="0.2">
      <c r="A21" s="5" t="s">
        <v>4</v>
      </c>
      <c r="B21" s="162"/>
      <c r="C21" s="163"/>
      <c r="D21" s="163"/>
      <c r="E21" s="163"/>
      <c r="F21" s="68" t="s">
        <v>5</v>
      </c>
      <c r="G21" s="164"/>
      <c r="H21" s="164"/>
      <c r="J21" s="54"/>
      <c r="N21" s="52"/>
    </row>
    <row r="22" spans="1:21" ht="17" x14ac:dyDescent="0.2">
      <c r="A22" s="5" t="s">
        <v>6</v>
      </c>
      <c r="B22" s="180"/>
      <c r="C22" s="181"/>
      <c r="D22" s="181"/>
      <c r="E22" s="181"/>
      <c r="F22" s="182"/>
      <c r="G22" s="107" t="s">
        <v>69</v>
      </c>
      <c r="H22" s="217"/>
      <c r="N22" s="37"/>
    </row>
    <row r="23" spans="1:21" ht="17" x14ac:dyDescent="0.2">
      <c r="A23" s="5" t="s">
        <v>7</v>
      </c>
      <c r="B23" s="164"/>
      <c r="C23" s="164"/>
      <c r="D23" s="164"/>
      <c r="E23" s="164"/>
      <c r="F23" s="164"/>
      <c r="G23" s="164"/>
      <c r="H23" s="164"/>
      <c r="N23" s="37"/>
    </row>
    <row r="24" spans="1:21" ht="15.5" customHeight="1" x14ac:dyDescent="0.2">
      <c r="A24" s="179" t="s">
        <v>12</v>
      </c>
      <c r="B24" s="179"/>
      <c r="C24" s="164"/>
      <c r="D24" s="164"/>
      <c r="E24" s="164"/>
      <c r="F24" s="164"/>
      <c r="G24" s="164"/>
      <c r="H24" s="164"/>
      <c r="N24" s="49"/>
      <c r="O24" s="52"/>
      <c r="P24" s="52"/>
    </row>
    <row r="25" spans="1:21" ht="15.5" customHeight="1" x14ac:dyDescent="0.2">
      <c r="A25" s="97"/>
      <c r="B25" s="97"/>
      <c r="C25" s="105"/>
      <c r="D25" s="105"/>
      <c r="E25" s="105"/>
      <c r="F25" s="105"/>
      <c r="G25" s="105"/>
      <c r="H25" s="105"/>
      <c r="N25" s="49"/>
      <c r="O25" s="52"/>
      <c r="P25" s="52"/>
    </row>
    <row r="26" spans="1:21" x14ac:dyDescent="0.2">
      <c r="N26" s="49"/>
    </row>
    <row r="27" spans="1:21" ht="15.25" customHeight="1" x14ac:dyDescent="0.2">
      <c r="A27" s="165" t="s">
        <v>14</v>
      </c>
      <c r="B27" s="165"/>
      <c r="C27" s="165"/>
      <c r="D27" s="95"/>
      <c r="H27" s="45"/>
      <c r="N27" s="38"/>
    </row>
    <row r="28" spans="1:21" x14ac:dyDescent="0.2">
      <c r="A28" s="12"/>
      <c r="B28" s="116" t="s">
        <v>17</v>
      </c>
      <c r="C28" s="117">
        <f>COUNTA(B31:B40)</f>
        <v>0</v>
      </c>
      <c r="D28" s="118"/>
      <c r="E28" s="73" t="s">
        <v>30</v>
      </c>
      <c r="F28" s="119" t="s">
        <v>20</v>
      </c>
      <c r="G28" s="11"/>
      <c r="H28" s="11"/>
    </row>
    <row r="29" spans="1:21" ht="17" thickBot="1" x14ac:dyDescent="0.25">
      <c r="A29" s="12"/>
      <c r="B29" s="9"/>
      <c r="C29" s="10"/>
      <c r="D29" s="13"/>
      <c r="E29" s="11"/>
      <c r="F29" s="11"/>
      <c r="G29" s="11"/>
      <c r="H29" s="11"/>
    </row>
    <row r="30" spans="1:21" x14ac:dyDescent="0.2">
      <c r="A30" s="26" t="s">
        <v>16</v>
      </c>
      <c r="B30" s="168" t="s">
        <v>15</v>
      </c>
      <c r="C30" s="169"/>
      <c r="D30" s="26" t="s">
        <v>16</v>
      </c>
      <c r="E30" s="168" t="s">
        <v>15</v>
      </c>
      <c r="F30" s="169"/>
      <c r="G30" s="26" t="s">
        <v>16</v>
      </c>
      <c r="H30" s="168" t="s">
        <v>15</v>
      </c>
      <c r="I30" s="169"/>
      <c r="N30" s="40"/>
      <c r="O30" s="52"/>
      <c r="P30" s="34"/>
      <c r="Q30" s="34"/>
      <c r="R30" s="33"/>
      <c r="S30" s="33"/>
    </row>
    <row r="31" spans="1:21" x14ac:dyDescent="0.2">
      <c r="A31" s="46" t="str">
        <f>IF(B31="","",CONCATENATE($I$16,TEXT(1," 00")))</f>
        <v/>
      </c>
      <c r="B31" s="69"/>
      <c r="C31" s="70"/>
      <c r="D31" s="46" t="str">
        <f>IF(E31="","",CONCATENATE($I$16,TEXT(11," 00")))</f>
        <v/>
      </c>
      <c r="E31" s="69"/>
      <c r="F31" s="70"/>
      <c r="G31" s="46" t="str">
        <f>IF(H31="","",CONCATENATE($I$16,TEXT(21," 00")))</f>
        <v/>
      </c>
      <c r="H31" s="69"/>
      <c r="I31" s="70"/>
      <c r="Q31" s="15"/>
      <c r="T31" s="33"/>
      <c r="U31" s="33"/>
    </row>
    <row r="32" spans="1:21" x14ac:dyDescent="0.2">
      <c r="A32" s="46" t="str">
        <f>IF(B32="","",CONCATENATE($I$16,TEXT(2," 00")))</f>
        <v/>
      </c>
      <c r="B32" s="69"/>
      <c r="C32" s="70"/>
      <c r="D32" s="46" t="str">
        <f>IF(E32="","",CONCATENATE($I$16,TEXT(12," 00")))</f>
        <v/>
      </c>
      <c r="E32" s="69"/>
      <c r="F32" s="70"/>
      <c r="G32" s="46" t="str">
        <f>IF(H32="","",CONCATENATE($I$16,TEXT(22," 00")))</f>
        <v/>
      </c>
      <c r="H32" s="69"/>
      <c r="I32" s="70"/>
      <c r="Q32" s="15"/>
    </row>
    <row r="33" spans="1:19" x14ac:dyDescent="0.2">
      <c r="A33" s="46" t="str">
        <f>IF(B33="","",CONCATENATE($I$16,TEXT(3," 00")))</f>
        <v/>
      </c>
      <c r="B33" s="69"/>
      <c r="C33" s="70"/>
      <c r="D33" s="46" t="str">
        <f>IF(E33="","",CONCATENATE($I$16,TEXT(13," 00")))</f>
        <v/>
      </c>
      <c r="E33" s="69"/>
      <c r="F33" s="70"/>
      <c r="G33" s="46" t="str">
        <f>IF(H33="","",CONCATENATE($I$16,TEXT(23," 00")))</f>
        <v/>
      </c>
      <c r="H33" s="69"/>
      <c r="I33" s="70"/>
      <c r="N33" s="39"/>
    </row>
    <row r="34" spans="1:19" x14ac:dyDescent="0.2">
      <c r="A34" s="46" t="str">
        <f>IF(B34="","",CONCATENATE($I$16,TEXT(4," 00")))</f>
        <v/>
      </c>
      <c r="B34" s="69"/>
      <c r="C34" s="70"/>
      <c r="D34" s="46" t="str">
        <f>IF(E34="","",CONCATENATE($I$16,TEXT(14," 00")))</f>
        <v/>
      </c>
      <c r="E34" s="69"/>
      <c r="F34" s="70"/>
      <c r="G34" s="46" t="str">
        <f>IF(H34="","",CONCATENATE($I$16,TEXT(24," 00")))</f>
        <v/>
      </c>
      <c r="H34" s="69"/>
      <c r="I34" s="70"/>
      <c r="N34" s="39"/>
    </row>
    <row r="35" spans="1:19" x14ac:dyDescent="0.2">
      <c r="A35" s="46" t="str">
        <f>IF(B35="","",CONCATENATE($I$16,TEXT(5," 00")))</f>
        <v/>
      </c>
      <c r="B35" s="69"/>
      <c r="C35" s="70"/>
      <c r="D35" s="46" t="str">
        <f>IF(E35="","",CONCATENATE($I$16,TEXT(15," 00")))</f>
        <v/>
      </c>
      <c r="E35" s="69"/>
      <c r="F35" s="70"/>
      <c r="G35" s="46" t="str">
        <f>IF(H35="","",CONCATENATE($I$16,TEXT(25," 00")))</f>
        <v/>
      </c>
      <c r="H35" s="69"/>
      <c r="I35" s="70"/>
      <c r="N35" s="39"/>
    </row>
    <row r="36" spans="1:19" x14ac:dyDescent="0.2">
      <c r="A36" s="46" t="str">
        <f>IF(B36="","",CONCATENATE($I$16,TEXT(6," 00")))</f>
        <v/>
      </c>
      <c r="B36" s="69"/>
      <c r="C36" s="70"/>
      <c r="D36" s="46" t="str">
        <f>IF(E36="","",CONCATENATE($I$16,TEXT(16," 00")))</f>
        <v/>
      </c>
      <c r="E36" s="69"/>
      <c r="F36" s="70"/>
      <c r="G36" s="46" t="str">
        <f>IF(H36="","",CONCATENATE($I$16,TEXT(26," 00")))</f>
        <v/>
      </c>
      <c r="H36" s="69"/>
      <c r="I36" s="70"/>
      <c r="N36" s="39"/>
    </row>
    <row r="37" spans="1:19" x14ac:dyDescent="0.2">
      <c r="A37" s="46" t="str">
        <f>IF(B37="","",CONCATENATE($I$16,TEXT(7," 00")))</f>
        <v/>
      </c>
      <c r="B37" s="69"/>
      <c r="C37" s="70"/>
      <c r="D37" s="46" t="str">
        <f>IF(E37="","",CONCATENATE($I$16,TEXT(17," 00")))</f>
        <v/>
      </c>
      <c r="E37" s="69"/>
      <c r="F37" s="70"/>
      <c r="G37" s="46" t="str">
        <f>IF(H37="","",CONCATENATE($I$16,TEXT(27," 00")))</f>
        <v/>
      </c>
      <c r="H37" s="69"/>
      <c r="I37" s="70"/>
      <c r="N37" s="39"/>
    </row>
    <row r="38" spans="1:19" x14ac:dyDescent="0.2">
      <c r="A38" s="46" t="str">
        <f>IF(B38="","",CONCATENATE($I$16,TEXT(8," 00")))</f>
        <v/>
      </c>
      <c r="B38" s="69"/>
      <c r="C38" s="70"/>
      <c r="D38" s="46" t="str">
        <f>IF(E38="","",CONCATENATE($I$16,TEXT(18," 00")))</f>
        <v/>
      </c>
      <c r="E38" s="69"/>
      <c r="F38" s="70"/>
      <c r="G38" s="46" t="str">
        <f>IF(H38="","",CONCATENATE($I$16,TEXT(28," 00")))</f>
        <v/>
      </c>
      <c r="H38" s="69"/>
      <c r="I38" s="70"/>
      <c r="N38" s="39"/>
      <c r="O38" s="15"/>
      <c r="P38" s="15"/>
      <c r="Q38" s="15"/>
      <c r="R38" s="15"/>
      <c r="S38" s="15"/>
    </row>
    <row r="39" spans="1:19" s="15" customFormat="1" ht="16.5" customHeight="1" x14ac:dyDescent="0.2">
      <c r="A39" s="46" t="str">
        <f>IF(B39="","",CONCATENATE($I$16,TEXT(9," 00")))</f>
        <v/>
      </c>
      <c r="B39" s="69"/>
      <c r="C39" s="70"/>
      <c r="D39" s="46" t="str">
        <f>IF(E39="","",CONCATENATE($I$16,TEXT(19," 00")))</f>
        <v/>
      </c>
      <c r="E39" s="69"/>
      <c r="F39" s="70"/>
      <c r="G39" s="46" t="str">
        <f>IF(H39="","",CONCATENATE($I$16,TEXT(29," 00")))</f>
        <v/>
      </c>
      <c r="H39" s="69"/>
      <c r="I39" s="70"/>
      <c r="N39" s="39"/>
      <c r="O39" s="50"/>
      <c r="P39" s="50"/>
      <c r="Q39" s="50"/>
      <c r="R39" s="50"/>
      <c r="S39" s="50"/>
    </row>
    <row r="40" spans="1:19" ht="17" thickBot="1" x14ac:dyDescent="0.25">
      <c r="A40" s="47" t="str">
        <f>IF(B40="","",CONCATENATE($I$16,TEXT(10," 00")))</f>
        <v/>
      </c>
      <c r="B40" s="71"/>
      <c r="C40" s="72"/>
      <c r="D40" s="47" t="str">
        <f>IF(E40="","",CONCATENATE($I$16,TEXT(20," 00")))</f>
        <v/>
      </c>
      <c r="E40" s="71"/>
      <c r="F40" s="72"/>
      <c r="G40" s="47" t="str">
        <f>IF(H40="","",CONCATENATE($I$16,TEXT(30," 00")))</f>
        <v/>
      </c>
      <c r="H40" s="71"/>
      <c r="I40" s="72"/>
      <c r="N40" s="39"/>
      <c r="O40" s="53"/>
      <c r="P40" s="53"/>
      <c r="Q40" s="53"/>
      <c r="R40" s="53"/>
      <c r="S40" s="53"/>
    </row>
    <row r="41" spans="1:19" s="53" customFormat="1" ht="17" thickBot="1" x14ac:dyDescent="0.25">
      <c r="A41" s="23"/>
      <c r="B41" s="48"/>
      <c r="C41" s="23"/>
      <c r="D41" s="48"/>
      <c r="E41" s="23"/>
      <c r="F41" s="48"/>
      <c r="G41" s="23"/>
      <c r="H41" s="48"/>
      <c r="N41" s="39"/>
    </row>
    <row r="42" spans="1:19" ht="14" customHeight="1" x14ac:dyDescent="0.2">
      <c r="A42" s="99" t="s">
        <v>9</v>
      </c>
      <c r="B42" s="183"/>
      <c r="C42" s="184"/>
      <c r="D42" s="184"/>
      <c r="E42" s="184"/>
      <c r="F42" s="184"/>
      <c r="G42" s="184"/>
      <c r="H42" s="184"/>
      <c r="I42" s="185"/>
      <c r="N42" s="39"/>
    </row>
    <row r="43" spans="1:19" ht="14" customHeight="1" thickBot="1" x14ac:dyDescent="0.25">
      <c r="A43" s="99"/>
      <c r="B43" s="186"/>
      <c r="C43" s="187"/>
      <c r="D43" s="187"/>
      <c r="E43" s="187"/>
      <c r="F43" s="187"/>
      <c r="G43" s="187"/>
      <c r="H43" s="187"/>
      <c r="I43" s="188"/>
      <c r="N43" s="39"/>
    </row>
    <row r="44" spans="1:19" x14ac:dyDescent="0.2">
      <c r="A44" s="24"/>
      <c r="B44" s="159" t="s">
        <v>76</v>
      </c>
      <c r="C44" s="160"/>
      <c r="D44" s="160"/>
      <c r="E44" s="160"/>
      <c r="F44" s="160"/>
      <c r="G44" s="160"/>
      <c r="H44" s="160"/>
    </row>
    <row r="45" spans="1:19" x14ac:dyDescent="0.2">
      <c r="A45" s="24"/>
      <c r="B45" s="161"/>
      <c r="C45" s="161"/>
      <c r="D45" s="161"/>
      <c r="E45" s="161"/>
      <c r="F45" s="161"/>
      <c r="G45" s="161"/>
      <c r="H45" s="161"/>
    </row>
    <row r="46" spans="1:19" x14ac:dyDescent="0.2">
      <c r="A46" s="165" t="s">
        <v>8</v>
      </c>
      <c r="B46" s="165"/>
      <c r="C46" s="165"/>
      <c r="D46" s="94"/>
      <c r="E46" s="98"/>
      <c r="F46" s="98"/>
      <c r="G46" s="98"/>
      <c r="H46" s="50"/>
    </row>
    <row r="47" spans="1:19" ht="16" customHeight="1" thickBot="1" x14ac:dyDescent="0.25">
      <c r="A47" s="149" t="s">
        <v>77</v>
      </c>
      <c r="B47" s="149"/>
      <c r="C47" s="149"/>
      <c r="D47" s="149"/>
      <c r="E47" s="149"/>
      <c r="F47" s="149"/>
      <c r="G47" s="149"/>
      <c r="H47" s="149"/>
      <c r="I47" s="149"/>
    </row>
    <row r="48" spans="1:19" x14ac:dyDescent="0.2">
      <c r="A48" s="24"/>
      <c r="B48" s="177" t="s">
        <v>31</v>
      </c>
      <c r="C48" s="178"/>
      <c r="D48" s="75" t="s">
        <v>93</v>
      </c>
      <c r="E48" s="48"/>
      <c r="F48" s="78" t="str">
        <f>IF(D49=$N$3,"Tipo de protección:","")</f>
        <v>Tipo de protección:</v>
      </c>
      <c r="G48" s="170"/>
      <c r="H48" s="171"/>
      <c r="I48" s="172"/>
    </row>
    <row r="49" spans="1:18" ht="17" thickBot="1" x14ac:dyDescent="0.25">
      <c r="A49" s="24"/>
      <c r="B49" s="166" t="s">
        <v>18</v>
      </c>
      <c r="C49" s="176"/>
      <c r="D49" s="76" t="s">
        <v>93</v>
      </c>
      <c r="G49" s="173"/>
      <c r="H49" s="174"/>
      <c r="I49" s="175"/>
    </row>
    <row r="50" spans="1:18" ht="17" thickBot="1" x14ac:dyDescent="0.25">
      <c r="A50" s="24"/>
      <c r="B50" s="166" t="s">
        <v>19</v>
      </c>
      <c r="C50" s="167"/>
      <c r="D50" s="77" t="s">
        <v>93</v>
      </c>
      <c r="F50" s="98"/>
      <c r="G50" s="98"/>
      <c r="H50" s="98"/>
    </row>
    <row r="51" spans="1:18" x14ac:dyDescent="0.2">
      <c r="A51" s="24"/>
      <c r="B51" s="63"/>
      <c r="D51" s="74" t="str">
        <f>IF(D50=$N$3,"Adjuntar fichero con FDS con la solicitud","")</f>
        <v>Adjuntar fichero con FDS con la solicitud</v>
      </c>
      <c r="E51" s="63"/>
      <c r="F51" s="98"/>
      <c r="G51" s="98"/>
      <c r="H51" s="98"/>
    </row>
    <row r="52" spans="1:18" x14ac:dyDescent="0.2">
      <c r="A52" s="24"/>
      <c r="B52" s="63"/>
      <c r="C52" s="63"/>
      <c r="D52" s="61"/>
      <c r="E52" s="63"/>
      <c r="F52" s="98"/>
      <c r="G52" s="98"/>
      <c r="H52" s="98"/>
    </row>
    <row r="53" spans="1:18" x14ac:dyDescent="0.2">
      <c r="A53" s="24"/>
      <c r="B53" s="98"/>
      <c r="C53" s="98"/>
      <c r="D53" s="98"/>
      <c r="E53" s="98"/>
      <c r="F53" s="98"/>
      <c r="G53" s="98"/>
      <c r="H53" s="98"/>
    </row>
    <row r="54" spans="1:18" x14ac:dyDescent="0.2">
      <c r="A54" s="165" t="s">
        <v>10</v>
      </c>
      <c r="B54" s="165"/>
      <c r="C54" s="41"/>
      <c r="D54" s="27" t="s">
        <v>21</v>
      </c>
      <c r="E54" s="12"/>
      <c r="F54" s="16"/>
      <c r="G54" s="12"/>
      <c r="H54" s="17"/>
    </row>
    <row r="55" spans="1:18" ht="17" thickBot="1" x14ac:dyDescent="0.25">
      <c r="D55" s="29" t="s">
        <v>26</v>
      </c>
      <c r="E55" s="12"/>
      <c r="F55" s="57"/>
      <c r="G55" s="62"/>
      <c r="H55" s="17"/>
    </row>
    <row r="56" spans="1:18" ht="17" customHeight="1" thickBot="1" x14ac:dyDescent="0.25">
      <c r="C56" s="106" t="s">
        <v>78</v>
      </c>
      <c r="D56" s="115" t="s">
        <v>94</v>
      </c>
      <c r="E56" s="144" t="str">
        <f>IF(TipoCentro="UCM",FicherosConversión,"")</f>
        <v/>
      </c>
      <c r="F56" s="145"/>
      <c r="G56" s="145"/>
      <c r="H56" s="145"/>
      <c r="I56" s="145"/>
      <c r="N56" s="112" t="s">
        <v>95</v>
      </c>
      <c r="O56" s="110"/>
      <c r="P56" s="110"/>
      <c r="Q56" s="110"/>
      <c r="R56" s="110"/>
    </row>
    <row r="57" spans="1:18" ht="16" customHeight="1" x14ac:dyDescent="0.2">
      <c r="A57" s="24"/>
      <c r="C57" s="28" t="s">
        <v>22</v>
      </c>
      <c r="D57" s="75" t="s">
        <v>20</v>
      </c>
      <c r="E57" s="146"/>
      <c r="F57" s="145"/>
      <c r="G57" s="145"/>
      <c r="H57" s="145"/>
      <c r="I57" s="145"/>
      <c r="N57" s="111"/>
      <c r="O57" s="110"/>
      <c r="P57" s="110"/>
      <c r="Q57" s="110"/>
      <c r="R57" s="110"/>
    </row>
    <row r="58" spans="1:18" x14ac:dyDescent="0.2">
      <c r="A58" s="24"/>
      <c r="C58" s="28" t="s">
        <v>23</v>
      </c>
      <c r="D58" s="76" t="s">
        <v>20</v>
      </c>
      <c r="E58" s="146"/>
      <c r="F58" s="145"/>
      <c r="G58" s="145"/>
      <c r="H58" s="145"/>
      <c r="I58" s="145"/>
      <c r="N58" s="111"/>
      <c r="O58" s="110"/>
      <c r="P58" s="110"/>
      <c r="Q58" s="110"/>
      <c r="R58" s="110"/>
    </row>
    <row r="59" spans="1:18" x14ac:dyDescent="0.2">
      <c r="A59" s="18"/>
      <c r="C59" s="25" t="s">
        <v>24</v>
      </c>
      <c r="D59" s="76" t="s">
        <v>20</v>
      </c>
      <c r="E59" s="146"/>
      <c r="F59" s="145"/>
      <c r="G59" s="145"/>
      <c r="H59" s="145"/>
      <c r="I59" s="145"/>
      <c r="N59" s="111"/>
      <c r="O59" s="110"/>
      <c r="P59" s="110"/>
      <c r="Q59" s="110"/>
      <c r="R59" s="110"/>
    </row>
    <row r="60" spans="1:18" x14ac:dyDescent="0.2">
      <c r="A60" s="18"/>
      <c r="B60" s="25"/>
      <c r="C60" s="25" t="s">
        <v>25</v>
      </c>
      <c r="D60" s="76" t="s">
        <v>20</v>
      </c>
      <c r="E60" s="146"/>
      <c r="F60" s="145"/>
      <c r="G60" s="145"/>
      <c r="H60" s="145"/>
      <c r="I60" s="145"/>
      <c r="N60" s="111"/>
      <c r="O60" s="110"/>
      <c r="P60" s="110"/>
      <c r="Q60" s="110"/>
      <c r="R60" s="110"/>
    </row>
    <row r="61" spans="1:18" x14ac:dyDescent="0.2">
      <c r="A61" s="18"/>
      <c r="B61" s="25"/>
      <c r="C61" s="25" t="s">
        <v>99</v>
      </c>
      <c r="D61" s="76" t="s">
        <v>20</v>
      </c>
      <c r="E61" s="113"/>
      <c r="F61" s="114"/>
      <c r="G61" s="114"/>
      <c r="H61" s="114"/>
      <c r="I61" s="114"/>
      <c r="N61" s="111"/>
      <c r="O61" s="110"/>
      <c r="P61" s="110"/>
      <c r="Q61" s="110"/>
      <c r="R61" s="110"/>
    </row>
    <row r="62" spans="1:18" ht="17" thickBot="1" x14ac:dyDescent="0.25">
      <c r="A62" s="18"/>
      <c r="B62" s="25"/>
      <c r="C62" s="25" t="s">
        <v>98</v>
      </c>
      <c r="D62" s="77" t="s">
        <v>20</v>
      </c>
      <c r="E62" s="113"/>
      <c r="F62" s="114"/>
      <c r="G62" s="114"/>
      <c r="H62" s="114"/>
      <c r="I62" s="114"/>
      <c r="N62" s="111"/>
      <c r="O62" s="110"/>
      <c r="P62" s="110"/>
      <c r="Q62" s="110"/>
      <c r="R62" s="110"/>
    </row>
    <row r="63" spans="1:18" ht="17" thickBot="1" x14ac:dyDescent="0.25">
      <c r="A63" s="19"/>
      <c r="B63" s="19"/>
      <c r="C63" s="19"/>
      <c r="D63" s="19"/>
      <c r="E63" s="19"/>
      <c r="F63" s="19"/>
      <c r="G63" s="19"/>
      <c r="H63" s="19"/>
    </row>
    <row r="64" spans="1:18" ht="17" thickBot="1" x14ac:dyDescent="0.25">
      <c r="A64" s="19"/>
      <c r="B64" s="19"/>
      <c r="C64" s="25" t="s">
        <v>90</v>
      </c>
      <c r="D64" s="79" t="s">
        <v>20</v>
      </c>
      <c r="E64" s="109" t="s">
        <v>96</v>
      </c>
      <c r="F64" s="19"/>
      <c r="G64" s="19"/>
      <c r="H64" s="19"/>
    </row>
    <row r="65" spans="1:11" x14ac:dyDescent="0.2">
      <c r="A65" s="19"/>
      <c r="B65" s="19"/>
      <c r="C65" s="19"/>
      <c r="D65" s="19"/>
      <c r="E65" s="109" t="s">
        <v>97</v>
      </c>
      <c r="F65" s="19"/>
      <c r="G65" s="19"/>
      <c r="H65" s="19"/>
    </row>
    <row r="66" spans="1:11" x14ac:dyDescent="0.2">
      <c r="A66" s="19"/>
      <c r="B66" s="19"/>
      <c r="C66" s="19"/>
      <c r="D66" s="19"/>
      <c r="E66" s="19"/>
      <c r="F66" s="19"/>
      <c r="G66" s="19"/>
      <c r="H66" s="19"/>
    </row>
    <row r="67" spans="1:11" x14ac:dyDescent="0.2">
      <c r="A67" s="96" t="s">
        <v>11</v>
      </c>
      <c r="B67" s="96"/>
      <c r="C67" s="96"/>
      <c r="D67" s="41" t="s">
        <v>81</v>
      </c>
      <c r="E67" s="42"/>
      <c r="F67" s="30"/>
      <c r="G67" s="30"/>
      <c r="H67" s="30"/>
    </row>
    <row r="68" spans="1:11" s="16" customFormat="1" ht="16" customHeight="1" x14ac:dyDescent="0.2">
      <c r="A68" s="149" t="s">
        <v>79</v>
      </c>
      <c r="B68" s="149"/>
      <c r="C68" s="149"/>
      <c r="D68" s="149"/>
      <c r="E68" s="149"/>
      <c r="F68" s="149"/>
      <c r="G68" s="149"/>
      <c r="H68" s="149"/>
      <c r="I68" s="149"/>
      <c r="J68" s="50"/>
      <c r="K68" s="50"/>
    </row>
    <row r="69" spans="1:11" s="16" customFormat="1" ht="17" thickBot="1" x14ac:dyDescent="0.25">
      <c r="A69" s="12"/>
      <c r="B69" s="14"/>
      <c r="C69" s="64"/>
      <c r="D69" s="12"/>
      <c r="E69" s="14"/>
      <c r="F69" s="65"/>
      <c r="G69" s="36"/>
      <c r="H69" s="31"/>
      <c r="I69" s="50"/>
      <c r="J69" s="50"/>
      <c r="K69" s="50"/>
    </row>
    <row r="70" spans="1:11" s="16" customFormat="1" ht="17" thickBot="1" x14ac:dyDescent="0.25">
      <c r="A70" s="12"/>
      <c r="B70" s="14" t="s">
        <v>35</v>
      </c>
      <c r="C70" s="79"/>
      <c r="D70" s="12"/>
      <c r="E70" s="14" t="s">
        <v>36</v>
      </c>
      <c r="F70" s="79"/>
      <c r="G70" s="36"/>
      <c r="H70" s="31"/>
      <c r="I70" s="50"/>
      <c r="J70" s="50"/>
      <c r="K70" s="50"/>
    </row>
    <row r="71" spans="1:11" s="16" customFormat="1" ht="17" thickBot="1" x14ac:dyDescent="0.25">
      <c r="A71" s="12"/>
      <c r="B71" s="14"/>
      <c r="C71" s="64"/>
      <c r="D71" s="12"/>
      <c r="E71" s="14"/>
      <c r="F71" s="65"/>
      <c r="G71" s="36"/>
      <c r="H71" s="31"/>
      <c r="I71" s="50"/>
      <c r="J71" s="50"/>
      <c r="K71" s="50"/>
    </row>
    <row r="72" spans="1:11" s="16" customFormat="1" ht="17" thickBot="1" x14ac:dyDescent="0.25">
      <c r="A72" s="12"/>
      <c r="B72" s="14" t="s">
        <v>37</v>
      </c>
      <c r="C72" s="79"/>
      <c r="D72" s="12"/>
      <c r="E72" s="14" t="s">
        <v>52</v>
      </c>
      <c r="F72" s="79"/>
      <c r="G72" s="36" t="s">
        <v>53</v>
      </c>
      <c r="H72" s="31"/>
      <c r="I72" s="50"/>
      <c r="J72" s="50"/>
      <c r="K72" s="50"/>
    </row>
    <row r="73" spans="1:11" s="16" customFormat="1" x14ac:dyDescent="0.2">
      <c r="A73" s="20"/>
      <c r="B73" s="21"/>
      <c r="C73" s="22"/>
      <c r="D73" s="12"/>
      <c r="E73" s="3"/>
      <c r="F73" s="3"/>
      <c r="G73" s="31"/>
      <c r="H73" s="31"/>
      <c r="I73" s="50"/>
      <c r="J73" s="50"/>
      <c r="K73" s="50"/>
    </row>
    <row r="74" spans="1:11" s="16" customFormat="1" ht="18" x14ac:dyDescent="0.2">
      <c r="A74" s="20"/>
      <c r="B74" s="86" t="s">
        <v>80</v>
      </c>
      <c r="C74" s="22"/>
      <c r="D74" s="12"/>
      <c r="E74" s="3"/>
      <c r="F74" s="3"/>
      <c r="G74" s="31"/>
      <c r="H74" s="31"/>
      <c r="I74" s="50"/>
      <c r="J74" s="50"/>
      <c r="K74" s="50"/>
    </row>
    <row r="75" spans="1:11" s="16" customFormat="1" ht="17" thickBot="1" x14ac:dyDescent="0.25">
      <c r="A75" s="20"/>
      <c r="B75" s="21"/>
      <c r="C75" s="22"/>
      <c r="D75" s="12"/>
      <c r="E75" s="3"/>
      <c r="F75" s="3"/>
      <c r="G75" s="31"/>
      <c r="H75" s="31"/>
      <c r="I75" s="50"/>
      <c r="J75" s="50"/>
      <c r="K75" s="50"/>
    </row>
    <row r="76" spans="1:11" s="16" customFormat="1" ht="17" thickBot="1" x14ac:dyDescent="0.25">
      <c r="A76" s="20"/>
      <c r="B76" s="14" t="s">
        <v>55</v>
      </c>
      <c r="C76" s="85"/>
      <c r="D76" s="12"/>
      <c r="E76" s="14" t="s">
        <v>56</v>
      </c>
      <c r="F76" s="85"/>
      <c r="G76" s="36" t="s">
        <v>57</v>
      </c>
      <c r="H76" s="31"/>
      <c r="I76" s="50"/>
      <c r="J76" s="50"/>
      <c r="K76" s="50"/>
    </row>
    <row r="77" spans="1:11" s="16" customFormat="1" ht="17" thickBot="1" x14ac:dyDescent="0.25">
      <c r="A77" s="20"/>
      <c r="B77" s="21"/>
      <c r="C77" s="22"/>
      <c r="D77" s="12"/>
      <c r="E77" s="3"/>
      <c r="F77" s="3"/>
      <c r="G77" s="31"/>
      <c r="H77" s="31"/>
      <c r="I77" s="50"/>
      <c r="J77" s="50"/>
      <c r="K77" s="50"/>
    </row>
    <row r="78" spans="1:11" s="16" customFormat="1" ht="17" thickBot="1" x14ac:dyDescent="0.25">
      <c r="A78" s="20"/>
      <c r="B78" s="14" t="s">
        <v>54</v>
      </c>
      <c r="C78" s="85"/>
      <c r="D78" s="36" t="s">
        <v>38</v>
      </c>
      <c r="E78" s="3"/>
      <c r="F78" s="3"/>
      <c r="G78" s="31"/>
      <c r="H78" s="31"/>
      <c r="I78" s="50"/>
      <c r="J78" s="50"/>
      <c r="K78" s="50"/>
    </row>
    <row r="79" spans="1:11" s="16" customFormat="1" x14ac:dyDescent="0.2">
      <c r="A79" s="20"/>
      <c r="B79" s="21"/>
      <c r="C79" s="22"/>
      <c r="D79" s="12"/>
      <c r="E79" s="3"/>
      <c r="F79" s="3"/>
      <c r="G79" s="31"/>
      <c r="H79" s="31"/>
      <c r="I79" s="50"/>
      <c r="J79" s="50"/>
      <c r="K79" s="50"/>
    </row>
    <row r="80" spans="1:11" s="16" customFormat="1" ht="17" thickBot="1" x14ac:dyDescent="0.25">
      <c r="A80" s="84" t="s">
        <v>9</v>
      </c>
      <c r="B80" s="21"/>
      <c r="C80" s="22"/>
      <c r="D80" s="6"/>
      <c r="E80" s="3"/>
      <c r="F80" s="3"/>
      <c r="G80" s="31"/>
      <c r="H80" s="31"/>
      <c r="I80" s="50"/>
      <c r="J80" s="50"/>
      <c r="K80" s="50"/>
    </row>
    <row r="81" spans="1:256" s="16" customFormat="1" x14ac:dyDescent="0.2">
      <c r="A81" s="150"/>
      <c r="B81" s="151"/>
      <c r="C81" s="151"/>
      <c r="D81" s="151"/>
      <c r="E81" s="151"/>
      <c r="F81" s="151"/>
      <c r="G81" s="151"/>
      <c r="H81" s="151"/>
      <c r="I81" s="152"/>
      <c r="J81" s="50"/>
      <c r="K81" s="50"/>
    </row>
    <row r="82" spans="1:256" s="16" customFormat="1" x14ac:dyDescent="0.2">
      <c r="A82" s="153"/>
      <c r="B82" s="154"/>
      <c r="C82" s="154"/>
      <c r="D82" s="154"/>
      <c r="E82" s="154"/>
      <c r="F82" s="154"/>
      <c r="G82" s="154"/>
      <c r="H82" s="154"/>
      <c r="I82" s="155"/>
      <c r="J82" s="50"/>
      <c r="K82" s="50"/>
    </row>
    <row r="83" spans="1:256" s="16" customFormat="1" x14ac:dyDescent="0.2">
      <c r="A83" s="153"/>
      <c r="B83" s="154"/>
      <c r="C83" s="154"/>
      <c r="D83" s="154"/>
      <c r="E83" s="154"/>
      <c r="F83" s="154"/>
      <c r="G83" s="154"/>
      <c r="H83" s="154"/>
      <c r="I83" s="155"/>
      <c r="J83" s="50"/>
      <c r="K83" s="50"/>
      <c r="O83" s="55"/>
      <c r="P83" s="55"/>
      <c r="Q83" s="56"/>
      <c r="R83" s="55"/>
      <c r="S83" s="55"/>
    </row>
    <row r="84" spans="1:256" s="57" customFormat="1" x14ac:dyDescent="0.2">
      <c r="A84" s="153"/>
      <c r="B84" s="154"/>
      <c r="C84" s="154"/>
      <c r="D84" s="154"/>
      <c r="E84" s="154"/>
      <c r="F84" s="154"/>
      <c r="G84" s="154"/>
      <c r="H84" s="154"/>
      <c r="I84" s="155"/>
      <c r="J84" s="55"/>
      <c r="K84" s="55"/>
      <c r="L84" s="55"/>
      <c r="M84" s="55"/>
      <c r="N84" s="16"/>
      <c r="O84" s="55"/>
      <c r="P84" s="55"/>
      <c r="Q84" s="56"/>
      <c r="R84" s="55"/>
      <c r="S84" s="55"/>
      <c r="T84" s="55"/>
      <c r="U84" s="55"/>
      <c r="V84" s="55"/>
      <c r="W84" s="55"/>
      <c r="X84" s="55"/>
      <c r="Y84" s="56"/>
      <c r="Z84" s="55"/>
      <c r="AA84" s="55"/>
      <c r="AB84" s="55"/>
      <c r="AC84" s="55"/>
      <c r="AD84" s="55"/>
      <c r="AE84" s="55"/>
      <c r="AF84" s="55"/>
      <c r="AG84" s="56"/>
      <c r="AH84" s="55"/>
      <c r="AI84" s="55"/>
      <c r="AJ84" s="55"/>
      <c r="AK84" s="55"/>
      <c r="AL84" s="55"/>
      <c r="AM84" s="55"/>
      <c r="AN84" s="55"/>
      <c r="AO84" s="56"/>
      <c r="AP84" s="55"/>
      <c r="AQ84" s="55"/>
      <c r="AR84" s="55"/>
      <c r="AS84" s="55"/>
      <c r="AT84" s="55"/>
      <c r="AU84" s="55"/>
      <c r="AV84" s="55"/>
      <c r="AW84" s="56"/>
      <c r="AX84" s="55"/>
      <c r="AY84" s="55"/>
      <c r="AZ84" s="55"/>
      <c r="BA84" s="55"/>
      <c r="BB84" s="55"/>
      <c r="BC84" s="55"/>
      <c r="BD84" s="55"/>
      <c r="BE84" s="56"/>
      <c r="BF84" s="55"/>
      <c r="BG84" s="55"/>
      <c r="BH84" s="55"/>
      <c r="BI84" s="55"/>
      <c r="BJ84" s="55"/>
      <c r="BK84" s="55"/>
      <c r="BL84" s="55"/>
      <c r="BM84" s="56"/>
      <c r="BN84" s="55"/>
      <c r="BO84" s="55"/>
      <c r="BP84" s="55"/>
      <c r="BQ84" s="55"/>
      <c r="BR84" s="55"/>
      <c r="BS84" s="55"/>
      <c r="BT84" s="55"/>
      <c r="BU84" s="56"/>
      <c r="BV84" s="55"/>
      <c r="BW84" s="55"/>
      <c r="BX84" s="55"/>
      <c r="BY84" s="55"/>
      <c r="BZ84" s="55"/>
      <c r="CA84" s="55"/>
      <c r="CB84" s="55"/>
      <c r="CC84" s="56"/>
      <c r="CD84" s="55"/>
      <c r="CE84" s="55"/>
      <c r="CF84" s="55"/>
      <c r="CG84" s="55"/>
      <c r="CH84" s="55"/>
      <c r="CI84" s="55"/>
      <c r="CJ84" s="55"/>
      <c r="CK84" s="56"/>
      <c r="CL84" s="55"/>
      <c r="CM84" s="55"/>
      <c r="CN84" s="55"/>
      <c r="CO84" s="55"/>
      <c r="CP84" s="55"/>
      <c r="CQ84" s="55"/>
      <c r="CR84" s="55"/>
      <c r="CS84" s="56"/>
      <c r="CT84" s="55"/>
      <c r="CU84" s="55"/>
      <c r="CV84" s="55"/>
      <c r="CW84" s="55"/>
      <c r="CX84" s="55"/>
      <c r="CY84" s="55"/>
      <c r="CZ84" s="55"/>
      <c r="DA84" s="56"/>
      <c r="DB84" s="55"/>
      <c r="DC84" s="55"/>
      <c r="DD84" s="55"/>
      <c r="DE84" s="55"/>
      <c r="DF84" s="55"/>
      <c r="DG84" s="55"/>
      <c r="DH84" s="55"/>
      <c r="DI84" s="56"/>
      <c r="DJ84" s="55"/>
      <c r="DK84" s="55"/>
      <c r="DL84" s="55"/>
      <c r="DM84" s="55"/>
      <c r="DN84" s="55"/>
      <c r="DO84" s="55"/>
      <c r="DP84" s="55"/>
      <c r="DQ84" s="56"/>
      <c r="DR84" s="55"/>
      <c r="DS84" s="55"/>
      <c r="DT84" s="55"/>
      <c r="DU84" s="55"/>
      <c r="DV84" s="55"/>
      <c r="DW84" s="55"/>
      <c r="DX84" s="55"/>
      <c r="DY84" s="56"/>
      <c r="DZ84" s="55"/>
      <c r="EA84" s="55"/>
      <c r="EB84" s="55"/>
      <c r="EC84" s="55"/>
      <c r="ED84" s="55"/>
      <c r="EE84" s="55"/>
      <c r="EF84" s="55"/>
      <c r="EG84" s="56"/>
      <c r="EH84" s="55"/>
      <c r="EI84" s="55"/>
      <c r="EJ84" s="55"/>
      <c r="EK84" s="55"/>
      <c r="EL84" s="55"/>
      <c r="EM84" s="55"/>
      <c r="EN84" s="55"/>
      <c r="EO84" s="56"/>
      <c r="EP84" s="55"/>
      <c r="EQ84" s="55"/>
      <c r="ER84" s="55"/>
      <c r="ES84" s="55"/>
      <c r="ET84" s="55"/>
      <c r="EU84" s="55"/>
      <c r="EV84" s="55"/>
      <c r="EW84" s="56"/>
      <c r="EX84" s="55"/>
      <c r="EY84" s="55"/>
      <c r="EZ84" s="55"/>
      <c r="FA84" s="55"/>
      <c r="FB84" s="55"/>
      <c r="FC84" s="55"/>
      <c r="FD84" s="55"/>
      <c r="FE84" s="56"/>
      <c r="FF84" s="55"/>
      <c r="FG84" s="55"/>
      <c r="FH84" s="55"/>
      <c r="FI84" s="55"/>
      <c r="FJ84" s="55"/>
      <c r="FK84" s="55"/>
      <c r="FL84" s="55"/>
      <c r="FM84" s="56"/>
      <c r="FN84" s="55"/>
      <c r="FO84" s="55"/>
      <c r="FP84" s="55"/>
      <c r="FQ84" s="55"/>
      <c r="FR84" s="55"/>
      <c r="FS84" s="55"/>
      <c r="FT84" s="55"/>
      <c r="FU84" s="56"/>
      <c r="FV84" s="55"/>
      <c r="FW84" s="55"/>
      <c r="FX84" s="55"/>
      <c r="FY84" s="55"/>
      <c r="FZ84" s="55"/>
      <c r="GA84" s="55"/>
      <c r="GB84" s="55"/>
      <c r="GC84" s="56"/>
      <c r="GD84" s="55"/>
      <c r="GE84" s="55"/>
      <c r="GF84" s="55"/>
      <c r="GG84" s="55"/>
      <c r="GH84" s="55"/>
      <c r="GI84" s="55"/>
      <c r="GJ84" s="55"/>
      <c r="GK84" s="56"/>
      <c r="GL84" s="55"/>
      <c r="GM84" s="55"/>
      <c r="GN84" s="55"/>
      <c r="GO84" s="55"/>
      <c r="GP84" s="55"/>
      <c r="GQ84" s="55"/>
      <c r="GR84" s="55"/>
      <c r="GS84" s="56"/>
      <c r="GT84" s="55"/>
      <c r="GU84" s="55"/>
      <c r="GV84" s="55"/>
      <c r="GW84" s="55"/>
      <c r="GX84" s="55"/>
      <c r="GY84" s="55"/>
      <c r="GZ84" s="55"/>
      <c r="HA84" s="56"/>
      <c r="HB84" s="55"/>
      <c r="HC84" s="55"/>
      <c r="HD84" s="55"/>
      <c r="HE84" s="55"/>
      <c r="HF84" s="55"/>
      <c r="HG84" s="55"/>
      <c r="HH84" s="55"/>
      <c r="HI84" s="56"/>
      <c r="HJ84" s="55"/>
      <c r="HK84" s="55"/>
      <c r="HL84" s="55"/>
      <c r="HM84" s="55"/>
      <c r="HN84" s="55"/>
      <c r="HO84" s="55"/>
      <c r="HP84" s="55"/>
      <c r="HQ84" s="56"/>
      <c r="HR84" s="55"/>
      <c r="HS84" s="55"/>
      <c r="HT84" s="55"/>
      <c r="HU84" s="55"/>
      <c r="HV84" s="55"/>
      <c r="HW84" s="55"/>
      <c r="HX84" s="55"/>
      <c r="HY84" s="56"/>
      <c r="HZ84" s="55"/>
      <c r="IA84" s="55"/>
      <c r="IB84" s="55"/>
      <c r="IC84" s="55"/>
      <c r="ID84" s="55"/>
      <c r="IE84" s="55"/>
      <c r="IF84" s="55"/>
      <c r="IG84" s="56"/>
      <c r="IH84" s="55"/>
      <c r="II84" s="55"/>
      <c r="IJ84" s="55"/>
      <c r="IK84" s="55"/>
      <c r="IL84" s="55"/>
      <c r="IM84" s="55"/>
      <c r="IN84" s="55"/>
      <c r="IO84" s="56"/>
      <c r="IP84" s="55"/>
      <c r="IQ84" s="55"/>
      <c r="IR84" s="55"/>
      <c r="IS84" s="55"/>
      <c r="IT84" s="55"/>
      <c r="IU84" s="55"/>
      <c r="IV84" s="55"/>
    </row>
    <row r="85" spans="1:256" s="57" customFormat="1" x14ac:dyDescent="0.2">
      <c r="A85" s="153"/>
      <c r="B85" s="154"/>
      <c r="C85" s="154"/>
      <c r="D85" s="154"/>
      <c r="E85" s="154"/>
      <c r="F85" s="154"/>
      <c r="G85" s="154"/>
      <c r="H85" s="154"/>
      <c r="I85" s="155"/>
      <c r="J85" s="55"/>
      <c r="K85" s="55"/>
      <c r="L85" s="55"/>
      <c r="M85" s="55"/>
      <c r="N85" s="55"/>
      <c r="O85" s="55"/>
      <c r="P85" s="55"/>
      <c r="Q85" s="56"/>
      <c r="R85" s="55"/>
      <c r="S85" s="55"/>
      <c r="T85" s="55"/>
      <c r="U85" s="55"/>
      <c r="V85" s="55"/>
      <c r="W85" s="55"/>
      <c r="X85" s="55"/>
      <c r="Y85" s="56"/>
      <c r="Z85" s="55"/>
      <c r="AA85" s="55"/>
      <c r="AB85" s="55"/>
      <c r="AC85" s="55"/>
      <c r="AD85" s="55"/>
      <c r="AE85" s="55"/>
      <c r="AF85" s="55"/>
      <c r="AG85" s="56"/>
      <c r="AH85" s="55"/>
      <c r="AI85" s="55"/>
      <c r="AJ85" s="55"/>
      <c r="AK85" s="55"/>
      <c r="AL85" s="55"/>
      <c r="AM85" s="55"/>
      <c r="AN85" s="55"/>
      <c r="AO85" s="56"/>
      <c r="AP85" s="55"/>
      <c r="AQ85" s="55"/>
      <c r="AR85" s="55"/>
      <c r="AS85" s="55"/>
      <c r="AT85" s="55"/>
      <c r="AU85" s="55"/>
      <c r="AV85" s="55"/>
      <c r="AW85" s="56"/>
      <c r="AX85" s="55"/>
      <c r="AY85" s="55"/>
      <c r="AZ85" s="55"/>
      <c r="BA85" s="55"/>
      <c r="BB85" s="55"/>
      <c r="BC85" s="55"/>
      <c r="BD85" s="55"/>
      <c r="BE85" s="56"/>
      <c r="BF85" s="55"/>
      <c r="BG85" s="55"/>
      <c r="BH85" s="55"/>
      <c r="BI85" s="55"/>
      <c r="BJ85" s="55"/>
      <c r="BK85" s="55"/>
      <c r="BL85" s="55"/>
      <c r="BM85" s="56"/>
      <c r="BN85" s="55"/>
      <c r="BO85" s="55"/>
      <c r="BP85" s="55"/>
      <c r="BQ85" s="55"/>
      <c r="BR85" s="55"/>
      <c r="BS85" s="55"/>
      <c r="BT85" s="55"/>
      <c r="BU85" s="56"/>
      <c r="BV85" s="55"/>
      <c r="BW85" s="55"/>
      <c r="BX85" s="55"/>
      <c r="BY85" s="55"/>
      <c r="BZ85" s="55"/>
      <c r="CA85" s="55"/>
      <c r="CB85" s="55"/>
      <c r="CC85" s="56"/>
      <c r="CD85" s="55"/>
      <c r="CE85" s="55"/>
      <c r="CF85" s="55"/>
      <c r="CG85" s="55"/>
      <c r="CH85" s="55"/>
      <c r="CI85" s="55"/>
      <c r="CJ85" s="55"/>
      <c r="CK85" s="56"/>
      <c r="CL85" s="55"/>
      <c r="CM85" s="55"/>
      <c r="CN85" s="55"/>
      <c r="CO85" s="55"/>
      <c r="CP85" s="55"/>
      <c r="CQ85" s="55"/>
      <c r="CR85" s="55"/>
      <c r="CS85" s="56"/>
      <c r="CT85" s="55"/>
      <c r="CU85" s="55"/>
      <c r="CV85" s="55"/>
      <c r="CW85" s="55"/>
      <c r="CX85" s="55"/>
      <c r="CY85" s="55"/>
      <c r="CZ85" s="55"/>
      <c r="DA85" s="56"/>
      <c r="DB85" s="55"/>
      <c r="DC85" s="55"/>
      <c r="DD85" s="55"/>
      <c r="DE85" s="55"/>
      <c r="DF85" s="55"/>
      <c r="DG85" s="55"/>
      <c r="DH85" s="55"/>
      <c r="DI85" s="56"/>
      <c r="DJ85" s="55"/>
      <c r="DK85" s="55"/>
      <c r="DL85" s="55"/>
      <c r="DM85" s="55"/>
      <c r="DN85" s="55"/>
      <c r="DO85" s="55"/>
      <c r="DP85" s="55"/>
      <c r="DQ85" s="56"/>
      <c r="DR85" s="55"/>
      <c r="DS85" s="55"/>
      <c r="DT85" s="55"/>
      <c r="DU85" s="55"/>
      <c r="DV85" s="55"/>
      <c r="DW85" s="55"/>
      <c r="DX85" s="55"/>
      <c r="DY85" s="56"/>
      <c r="DZ85" s="55"/>
      <c r="EA85" s="55"/>
      <c r="EB85" s="55"/>
      <c r="EC85" s="55"/>
      <c r="ED85" s="55"/>
      <c r="EE85" s="55"/>
      <c r="EF85" s="55"/>
      <c r="EG85" s="56"/>
      <c r="EH85" s="55"/>
      <c r="EI85" s="55"/>
      <c r="EJ85" s="55"/>
      <c r="EK85" s="55"/>
      <c r="EL85" s="55"/>
      <c r="EM85" s="55"/>
      <c r="EN85" s="55"/>
      <c r="EO85" s="56"/>
      <c r="EP85" s="55"/>
      <c r="EQ85" s="55"/>
      <c r="ER85" s="55"/>
      <c r="ES85" s="55"/>
      <c r="ET85" s="55"/>
      <c r="EU85" s="55"/>
      <c r="EV85" s="55"/>
      <c r="EW85" s="56"/>
      <c r="EX85" s="55"/>
      <c r="EY85" s="55"/>
      <c r="EZ85" s="55"/>
      <c r="FA85" s="55"/>
      <c r="FB85" s="55"/>
      <c r="FC85" s="55"/>
      <c r="FD85" s="55"/>
      <c r="FE85" s="56"/>
      <c r="FF85" s="55"/>
      <c r="FG85" s="55"/>
      <c r="FH85" s="55"/>
      <c r="FI85" s="55"/>
      <c r="FJ85" s="55"/>
      <c r="FK85" s="55"/>
      <c r="FL85" s="55"/>
      <c r="FM85" s="56"/>
      <c r="FN85" s="55"/>
      <c r="FO85" s="55"/>
      <c r="FP85" s="55"/>
      <c r="FQ85" s="55"/>
      <c r="FR85" s="55"/>
      <c r="FS85" s="55"/>
      <c r="FT85" s="55"/>
      <c r="FU85" s="56"/>
      <c r="FV85" s="55"/>
      <c r="FW85" s="55"/>
      <c r="FX85" s="55"/>
      <c r="FY85" s="55"/>
      <c r="FZ85" s="55"/>
      <c r="GA85" s="55"/>
      <c r="GB85" s="55"/>
      <c r="GC85" s="56"/>
      <c r="GD85" s="55"/>
      <c r="GE85" s="55"/>
      <c r="GF85" s="55"/>
      <c r="GG85" s="55"/>
      <c r="GH85" s="55"/>
      <c r="GI85" s="55"/>
      <c r="GJ85" s="55"/>
      <c r="GK85" s="56"/>
      <c r="GL85" s="55"/>
      <c r="GM85" s="55"/>
      <c r="GN85" s="55"/>
      <c r="GO85" s="55"/>
      <c r="GP85" s="55"/>
      <c r="GQ85" s="55"/>
      <c r="GR85" s="55"/>
      <c r="GS85" s="56"/>
      <c r="GT85" s="55"/>
      <c r="GU85" s="55"/>
      <c r="GV85" s="55"/>
      <c r="GW85" s="55"/>
      <c r="GX85" s="55"/>
      <c r="GY85" s="55"/>
      <c r="GZ85" s="55"/>
      <c r="HA85" s="56"/>
      <c r="HB85" s="55"/>
      <c r="HC85" s="55"/>
      <c r="HD85" s="55"/>
      <c r="HE85" s="55"/>
      <c r="HF85" s="55"/>
      <c r="HG85" s="55"/>
      <c r="HH85" s="55"/>
      <c r="HI85" s="56"/>
      <c r="HJ85" s="55"/>
      <c r="HK85" s="55"/>
      <c r="HL85" s="55"/>
      <c r="HM85" s="55"/>
      <c r="HN85" s="55"/>
      <c r="HO85" s="55"/>
      <c r="HP85" s="55"/>
      <c r="HQ85" s="56"/>
      <c r="HR85" s="55"/>
      <c r="HS85" s="55"/>
      <c r="HT85" s="55"/>
      <c r="HU85" s="55"/>
      <c r="HV85" s="55"/>
      <c r="HW85" s="55"/>
      <c r="HX85" s="55"/>
      <c r="HY85" s="56"/>
      <c r="HZ85" s="55"/>
      <c r="IA85" s="55"/>
      <c r="IB85" s="55"/>
      <c r="IC85" s="55"/>
      <c r="ID85" s="55"/>
      <c r="IE85" s="55"/>
      <c r="IF85" s="55"/>
      <c r="IG85" s="56"/>
      <c r="IH85" s="55"/>
      <c r="II85" s="55"/>
      <c r="IJ85" s="55"/>
      <c r="IK85" s="55"/>
      <c r="IL85" s="55"/>
      <c r="IM85" s="55"/>
      <c r="IN85" s="55"/>
      <c r="IO85" s="56"/>
      <c r="IP85" s="55"/>
      <c r="IQ85" s="55"/>
      <c r="IR85" s="55"/>
      <c r="IS85" s="55"/>
      <c r="IT85" s="55"/>
      <c r="IU85" s="55"/>
      <c r="IV85" s="55"/>
    </row>
    <row r="86" spans="1:256" s="57" customFormat="1" x14ac:dyDescent="0.2">
      <c r="A86" s="153"/>
      <c r="B86" s="154"/>
      <c r="C86" s="154"/>
      <c r="D86" s="154"/>
      <c r="E86" s="154"/>
      <c r="F86" s="154"/>
      <c r="G86" s="154"/>
      <c r="H86" s="154"/>
      <c r="I86" s="155"/>
      <c r="J86" s="55"/>
      <c r="K86" s="55"/>
      <c r="L86" s="55"/>
      <c r="M86" s="55"/>
      <c r="N86" s="55"/>
      <c r="O86" s="55"/>
      <c r="P86" s="55"/>
      <c r="Q86" s="56"/>
      <c r="R86" s="55"/>
      <c r="S86" s="55"/>
      <c r="T86" s="55"/>
      <c r="U86" s="55"/>
      <c r="V86" s="55"/>
      <c r="W86" s="55"/>
      <c r="X86" s="55"/>
      <c r="Y86" s="56"/>
      <c r="Z86" s="55"/>
      <c r="AA86" s="55"/>
      <c r="AB86" s="55"/>
      <c r="AC86" s="55"/>
      <c r="AD86" s="55"/>
      <c r="AE86" s="55"/>
      <c r="AF86" s="55"/>
      <c r="AG86" s="56"/>
      <c r="AH86" s="55"/>
      <c r="AI86" s="55"/>
      <c r="AJ86" s="55"/>
      <c r="AK86" s="55"/>
      <c r="AL86" s="55"/>
      <c r="AM86" s="55"/>
      <c r="AN86" s="55"/>
      <c r="AO86" s="56"/>
      <c r="AP86" s="55"/>
      <c r="AQ86" s="55"/>
      <c r="AR86" s="55"/>
      <c r="AS86" s="55"/>
      <c r="AT86" s="55"/>
      <c r="AU86" s="55"/>
      <c r="AV86" s="55"/>
      <c r="AW86" s="56"/>
      <c r="AX86" s="55"/>
      <c r="AY86" s="55"/>
      <c r="AZ86" s="55"/>
      <c r="BA86" s="55"/>
      <c r="BB86" s="55"/>
      <c r="BC86" s="55"/>
      <c r="BD86" s="55"/>
      <c r="BE86" s="56"/>
      <c r="BF86" s="55"/>
      <c r="BG86" s="55"/>
      <c r="BH86" s="55"/>
      <c r="BI86" s="55"/>
      <c r="BJ86" s="55"/>
      <c r="BK86" s="55"/>
      <c r="BL86" s="55"/>
      <c r="BM86" s="56"/>
      <c r="BN86" s="55"/>
      <c r="BO86" s="55"/>
      <c r="BP86" s="55"/>
      <c r="BQ86" s="55"/>
      <c r="BR86" s="55"/>
      <c r="BS86" s="55"/>
      <c r="BT86" s="55"/>
      <c r="BU86" s="56"/>
      <c r="BV86" s="55"/>
      <c r="BW86" s="55"/>
      <c r="BX86" s="55"/>
      <c r="BY86" s="55"/>
      <c r="BZ86" s="55"/>
      <c r="CA86" s="55"/>
      <c r="CB86" s="55"/>
      <c r="CC86" s="56"/>
      <c r="CD86" s="55"/>
      <c r="CE86" s="55"/>
      <c r="CF86" s="55"/>
      <c r="CG86" s="55"/>
      <c r="CH86" s="55"/>
      <c r="CI86" s="55"/>
      <c r="CJ86" s="55"/>
      <c r="CK86" s="56"/>
      <c r="CL86" s="55"/>
      <c r="CM86" s="55"/>
      <c r="CN86" s="55"/>
      <c r="CO86" s="55"/>
      <c r="CP86" s="55"/>
      <c r="CQ86" s="55"/>
      <c r="CR86" s="55"/>
      <c r="CS86" s="56"/>
      <c r="CT86" s="55"/>
      <c r="CU86" s="55"/>
      <c r="CV86" s="55"/>
      <c r="CW86" s="55"/>
      <c r="CX86" s="55"/>
      <c r="CY86" s="55"/>
      <c r="CZ86" s="55"/>
      <c r="DA86" s="56"/>
      <c r="DB86" s="55"/>
      <c r="DC86" s="55"/>
      <c r="DD86" s="55"/>
      <c r="DE86" s="55"/>
      <c r="DF86" s="55"/>
      <c r="DG86" s="55"/>
      <c r="DH86" s="55"/>
      <c r="DI86" s="56"/>
      <c r="DJ86" s="55"/>
      <c r="DK86" s="55"/>
      <c r="DL86" s="55"/>
      <c r="DM86" s="55"/>
      <c r="DN86" s="55"/>
      <c r="DO86" s="55"/>
      <c r="DP86" s="55"/>
      <c r="DQ86" s="56"/>
      <c r="DR86" s="55"/>
      <c r="DS86" s="55"/>
      <c r="DT86" s="55"/>
      <c r="DU86" s="55"/>
      <c r="DV86" s="55"/>
      <c r="DW86" s="55"/>
      <c r="DX86" s="55"/>
      <c r="DY86" s="56"/>
      <c r="DZ86" s="55"/>
      <c r="EA86" s="55"/>
      <c r="EB86" s="55"/>
      <c r="EC86" s="55"/>
      <c r="ED86" s="55"/>
      <c r="EE86" s="55"/>
      <c r="EF86" s="55"/>
      <c r="EG86" s="56"/>
      <c r="EH86" s="55"/>
      <c r="EI86" s="55"/>
      <c r="EJ86" s="55"/>
      <c r="EK86" s="55"/>
      <c r="EL86" s="55"/>
      <c r="EM86" s="55"/>
      <c r="EN86" s="55"/>
      <c r="EO86" s="56"/>
      <c r="EP86" s="55"/>
      <c r="EQ86" s="55"/>
      <c r="ER86" s="55"/>
      <c r="ES86" s="55"/>
      <c r="ET86" s="55"/>
      <c r="EU86" s="55"/>
      <c r="EV86" s="55"/>
      <c r="EW86" s="56"/>
      <c r="EX86" s="55"/>
      <c r="EY86" s="55"/>
      <c r="EZ86" s="55"/>
      <c r="FA86" s="55"/>
      <c r="FB86" s="55"/>
      <c r="FC86" s="55"/>
      <c r="FD86" s="55"/>
      <c r="FE86" s="56"/>
      <c r="FF86" s="55"/>
      <c r="FG86" s="55"/>
      <c r="FH86" s="55"/>
      <c r="FI86" s="55"/>
      <c r="FJ86" s="55"/>
      <c r="FK86" s="55"/>
      <c r="FL86" s="55"/>
      <c r="FM86" s="56"/>
      <c r="FN86" s="55"/>
      <c r="FO86" s="55"/>
      <c r="FP86" s="55"/>
      <c r="FQ86" s="55"/>
      <c r="FR86" s="55"/>
      <c r="FS86" s="55"/>
      <c r="FT86" s="55"/>
      <c r="FU86" s="56"/>
      <c r="FV86" s="55"/>
      <c r="FW86" s="55"/>
      <c r="FX86" s="55"/>
      <c r="FY86" s="55"/>
      <c r="FZ86" s="55"/>
      <c r="GA86" s="55"/>
      <c r="GB86" s="55"/>
      <c r="GC86" s="56"/>
      <c r="GD86" s="55"/>
      <c r="GE86" s="55"/>
      <c r="GF86" s="55"/>
      <c r="GG86" s="55"/>
      <c r="GH86" s="55"/>
      <c r="GI86" s="55"/>
      <c r="GJ86" s="55"/>
      <c r="GK86" s="56"/>
      <c r="GL86" s="55"/>
      <c r="GM86" s="55"/>
      <c r="GN86" s="55"/>
      <c r="GO86" s="55"/>
      <c r="GP86" s="55"/>
      <c r="GQ86" s="55"/>
      <c r="GR86" s="55"/>
      <c r="GS86" s="56"/>
      <c r="GT86" s="55"/>
      <c r="GU86" s="55"/>
      <c r="GV86" s="55"/>
      <c r="GW86" s="55"/>
      <c r="GX86" s="55"/>
      <c r="GY86" s="55"/>
      <c r="GZ86" s="55"/>
      <c r="HA86" s="56"/>
      <c r="HB86" s="55"/>
      <c r="HC86" s="55"/>
      <c r="HD86" s="55"/>
      <c r="HE86" s="55"/>
      <c r="HF86" s="55"/>
      <c r="HG86" s="55"/>
      <c r="HH86" s="55"/>
      <c r="HI86" s="56"/>
      <c r="HJ86" s="55"/>
      <c r="HK86" s="55"/>
      <c r="HL86" s="55"/>
      <c r="HM86" s="55"/>
      <c r="HN86" s="55"/>
      <c r="HO86" s="55"/>
      <c r="HP86" s="55"/>
      <c r="HQ86" s="56"/>
      <c r="HR86" s="55"/>
      <c r="HS86" s="55"/>
      <c r="HT86" s="55"/>
      <c r="HU86" s="55"/>
      <c r="HV86" s="55"/>
      <c r="HW86" s="55"/>
      <c r="HX86" s="55"/>
      <c r="HY86" s="56"/>
      <c r="HZ86" s="55"/>
      <c r="IA86" s="55"/>
      <c r="IB86" s="55"/>
      <c r="IC86" s="55"/>
      <c r="ID86" s="55"/>
      <c r="IE86" s="55"/>
      <c r="IF86" s="55"/>
      <c r="IG86" s="56"/>
      <c r="IH86" s="55"/>
      <c r="II86" s="55"/>
      <c r="IJ86" s="55"/>
      <c r="IK86" s="55"/>
      <c r="IL86" s="55"/>
      <c r="IM86" s="55"/>
      <c r="IN86" s="55"/>
      <c r="IO86" s="56"/>
      <c r="IP86" s="55"/>
      <c r="IQ86" s="55"/>
      <c r="IR86" s="55"/>
      <c r="IS86" s="55"/>
      <c r="IT86" s="55"/>
      <c r="IU86" s="55"/>
      <c r="IV86" s="55"/>
    </row>
    <row r="87" spans="1:256" s="57" customFormat="1" x14ac:dyDescent="0.2">
      <c r="A87" s="153"/>
      <c r="B87" s="154"/>
      <c r="C87" s="154"/>
      <c r="D87" s="154"/>
      <c r="E87" s="154"/>
      <c r="F87" s="154"/>
      <c r="G87" s="154"/>
      <c r="H87" s="154"/>
      <c r="I87" s="155"/>
      <c r="J87" s="55"/>
      <c r="K87" s="55"/>
      <c r="L87" s="55"/>
      <c r="M87" s="55"/>
      <c r="N87" s="55"/>
      <c r="O87" s="55"/>
      <c r="P87" s="55"/>
      <c r="Q87" s="56"/>
      <c r="R87" s="55"/>
      <c r="S87" s="55"/>
      <c r="T87" s="55"/>
      <c r="U87" s="55"/>
      <c r="V87" s="55"/>
      <c r="W87" s="55"/>
      <c r="X87" s="55"/>
      <c r="Y87" s="56"/>
      <c r="Z87" s="55"/>
      <c r="AA87" s="55"/>
      <c r="AB87" s="55"/>
      <c r="AC87" s="55"/>
      <c r="AD87" s="55"/>
      <c r="AE87" s="55"/>
      <c r="AF87" s="55"/>
      <c r="AG87" s="56"/>
      <c r="AH87" s="55"/>
      <c r="AI87" s="55"/>
      <c r="AJ87" s="55"/>
      <c r="AK87" s="55"/>
      <c r="AL87" s="55"/>
      <c r="AM87" s="55"/>
      <c r="AN87" s="55"/>
      <c r="AO87" s="56"/>
      <c r="AP87" s="55"/>
      <c r="AQ87" s="55"/>
      <c r="AR87" s="55"/>
      <c r="AS87" s="55"/>
      <c r="AT87" s="55"/>
      <c r="AU87" s="55"/>
      <c r="AV87" s="55"/>
      <c r="AW87" s="56"/>
      <c r="AX87" s="55"/>
      <c r="AY87" s="55"/>
      <c r="AZ87" s="55"/>
      <c r="BA87" s="55"/>
      <c r="BB87" s="55"/>
      <c r="BC87" s="55"/>
      <c r="BD87" s="55"/>
      <c r="BE87" s="56"/>
      <c r="BF87" s="55"/>
      <c r="BG87" s="55"/>
      <c r="BH87" s="55"/>
      <c r="BI87" s="55"/>
      <c r="BJ87" s="55"/>
      <c r="BK87" s="55"/>
      <c r="BL87" s="55"/>
      <c r="BM87" s="56"/>
      <c r="BN87" s="55"/>
      <c r="BO87" s="55"/>
      <c r="BP87" s="55"/>
      <c r="BQ87" s="55"/>
      <c r="BR87" s="55"/>
      <c r="BS87" s="55"/>
      <c r="BT87" s="55"/>
      <c r="BU87" s="56"/>
      <c r="BV87" s="55"/>
      <c r="BW87" s="55"/>
      <c r="BX87" s="55"/>
      <c r="BY87" s="55"/>
      <c r="BZ87" s="55"/>
      <c r="CA87" s="55"/>
      <c r="CB87" s="55"/>
      <c r="CC87" s="56"/>
      <c r="CD87" s="55"/>
      <c r="CE87" s="55"/>
      <c r="CF87" s="55"/>
      <c r="CG87" s="55"/>
      <c r="CH87" s="55"/>
      <c r="CI87" s="55"/>
      <c r="CJ87" s="55"/>
      <c r="CK87" s="56"/>
      <c r="CL87" s="55"/>
      <c r="CM87" s="55"/>
      <c r="CN87" s="55"/>
      <c r="CO87" s="55"/>
      <c r="CP87" s="55"/>
      <c r="CQ87" s="55"/>
      <c r="CR87" s="55"/>
      <c r="CS87" s="56"/>
      <c r="CT87" s="55"/>
      <c r="CU87" s="55"/>
      <c r="CV87" s="55"/>
      <c r="CW87" s="55"/>
      <c r="CX87" s="55"/>
      <c r="CY87" s="55"/>
      <c r="CZ87" s="55"/>
      <c r="DA87" s="56"/>
      <c r="DB87" s="55"/>
      <c r="DC87" s="55"/>
      <c r="DD87" s="55"/>
      <c r="DE87" s="55"/>
      <c r="DF87" s="55"/>
      <c r="DG87" s="55"/>
      <c r="DH87" s="55"/>
      <c r="DI87" s="56"/>
      <c r="DJ87" s="55"/>
      <c r="DK87" s="55"/>
      <c r="DL87" s="55"/>
      <c r="DM87" s="55"/>
      <c r="DN87" s="55"/>
      <c r="DO87" s="55"/>
      <c r="DP87" s="55"/>
      <c r="DQ87" s="56"/>
      <c r="DR87" s="55"/>
      <c r="DS87" s="55"/>
      <c r="DT87" s="55"/>
      <c r="DU87" s="55"/>
      <c r="DV87" s="55"/>
      <c r="DW87" s="55"/>
      <c r="DX87" s="55"/>
      <c r="DY87" s="56"/>
      <c r="DZ87" s="55"/>
      <c r="EA87" s="55"/>
      <c r="EB87" s="55"/>
      <c r="EC87" s="55"/>
      <c r="ED87" s="55"/>
      <c r="EE87" s="55"/>
      <c r="EF87" s="55"/>
      <c r="EG87" s="56"/>
      <c r="EH87" s="55"/>
      <c r="EI87" s="55"/>
      <c r="EJ87" s="55"/>
      <c r="EK87" s="55"/>
      <c r="EL87" s="55"/>
      <c r="EM87" s="55"/>
      <c r="EN87" s="55"/>
      <c r="EO87" s="56"/>
      <c r="EP87" s="55"/>
      <c r="EQ87" s="55"/>
      <c r="ER87" s="55"/>
      <c r="ES87" s="55"/>
      <c r="ET87" s="55"/>
      <c r="EU87" s="55"/>
      <c r="EV87" s="55"/>
      <c r="EW87" s="56"/>
      <c r="EX87" s="55"/>
      <c r="EY87" s="55"/>
      <c r="EZ87" s="55"/>
      <c r="FA87" s="55"/>
      <c r="FB87" s="55"/>
      <c r="FC87" s="55"/>
      <c r="FD87" s="55"/>
      <c r="FE87" s="56"/>
      <c r="FF87" s="55"/>
      <c r="FG87" s="55"/>
      <c r="FH87" s="55"/>
      <c r="FI87" s="55"/>
      <c r="FJ87" s="55"/>
      <c r="FK87" s="55"/>
      <c r="FL87" s="55"/>
      <c r="FM87" s="56"/>
      <c r="FN87" s="55"/>
      <c r="FO87" s="55"/>
      <c r="FP87" s="55"/>
      <c r="FQ87" s="55"/>
      <c r="FR87" s="55"/>
      <c r="FS87" s="55"/>
      <c r="FT87" s="55"/>
      <c r="FU87" s="56"/>
      <c r="FV87" s="55"/>
      <c r="FW87" s="55"/>
      <c r="FX87" s="55"/>
      <c r="FY87" s="55"/>
      <c r="FZ87" s="55"/>
      <c r="GA87" s="55"/>
      <c r="GB87" s="55"/>
      <c r="GC87" s="56"/>
      <c r="GD87" s="55"/>
      <c r="GE87" s="55"/>
      <c r="GF87" s="55"/>
      <c r="GG87" s="55"/>
      <c r="GH87" s="55"/>
      <c r="GI87" s="55"/>
      <c r="GJ87" s="55"/>
      <c r="GK87" s="56"/>
      <c r="GL87" s="55"/>
      <c r="GM87" s="55"/>
      <c r="GN87" s="55"/>
      <c r="GO87" s="55"/>
      <c r="GP87" s="55"/>
      <c r="GQ87" s="55"/>
      <c r="GR87" s="55"/>
      <c r="GS87" s="56"/>
      <c r="GT87" s="55"/>
      <c r="GU87" s="55"/>
      <c r="GV87" s="55"/>
      <c r="GW87" s="55"/>
      <c r="GX87" s="55"/>
      <c r="GY87" s="55"/>
      <c r="GZ87" s="55"/>
      <c r="HA87" s="56"/>
      <c r="HB87" s="55"/>
      <c r="HC87" s="55"/>
      <c r="HD87" s="55"/>
      <c r="HE87" s="55"/>
      <c r="HF87" s="55"/>
      <c r="HG87" s="55"/>
      <c r="HH87" s="55"/>
      <c r="HI87" s="56"/>
      <c r="HJ87" s="55"/>
      <c r="HK87" s="55"/>
      <c r="HL87" s="55"/>
      <c r="HM87" s="55"/>
      <c r="HN87" s="55"/>
      <c r="HO87" s="55"/>
      <c r="HP87" s="55"/>
      <c r="HQ87" s="56"/>
      <c r="HR87" s="55"/>
      <c r="HS87" s="55"/>
      <c r="HT87" s="55"/>
      <c r="HU87" s="55"/>
      <c r="HV87" s="55"/>
      <c r="HW87" s="55"/>
      <c r="HX87" s="55"/>
      <c r="HY87" s="56"/>
      <c r="HZ87" s="55"/>
      <c r="IA87" s="55"/>
      <c r="IB87" s="55"/>
      <c r="IC87" s="55"/>
      <c r="ID87" s="55"/>
      <c r="IE87" s="55"/>
      <c r="IF87" s="55"/>
      <c r="IG87" s="56"/>
      <c r="IH87" s="55"/>
      <c r="II87" s="55"/>
      <c r="IJ87" s="55"/>
      <c r="IK87" s="55"/>
      <c r="IL87" s="55"/>
      <c r="IM87" s="55"/>
      <c r="IN87" s="55"/>
      <c r="IO87" s="56"/>
      <c r="IP87" s="55"/>
      <c r="IQ87" s="55"/>
      <c r="IR87" s="55"/>
      <c r="IS87" s="55"/>
      <c r="IT87" s="55"/>
      <c r="IU87" s="55"/>
      <c r="IV87" s="55"/>
    </row>
    <row r="88" spans="1:256" s="57" customFormat="1" x14ac:dyDescent="0.2">
      <c r="A88" s="153"/>
      <c r="B88" s="154"/>
      <c r="C88" s="154"/>
      <c r="D88" s="154"/>
      <c r="E88" s="154"/>
      <c r="F88" s="154"/>
      <c r="G88" s="154"/>
      <c r="H88" s="154"/>
      <c r="I88" s="155"/>
      <c r="J88" s="55"/>
      <c r="K88" s="55"/>
      <c r="L88" s="55"/>
      <c r="M88" s="55"/>
      <c r="N88" s="55"/>
      <c r="O88" s="55"/>
      <c r="P88" s="55"/>
      <c r="Q88" s="56"/>
      <c r="R88" s="55"/>
      <c r="S88" s="55"/>
      <c r="T88" s="55"/>
      <c r="U88" s="55"/>
      <c r="V88" s="55"/>
      <c r="W88" s="55"/>
      <c r="X88" s="55"/>
      <c r="Y88" s="56"/>
      <c r="Z88" s="55"/>
      <c r="AA88" s="55"/>
      <c r="AB88" s="55"/>
      <c r="AC88" s="55"/>
      <c r="AD88" s="55"/>
      <c r="AE88" s="55"/>
      <c r="AF88" s="55"/>
      <c r="AG88" s="56"/>
      <c r="AH88" s="55"/>
      <c r="AI88" s="55"/>
      <c r="AJ88" s="55"/>
      <c r="AK88" s="55"/>
      <c r="AL88" s="55"/>
      <c r="AM88" s="55"/>
      <c r="AN88" s="55"/>
      <c r="AO88" s="56"/>
      <c r="AP88" s="55"/>
      <c r="AQ88" s="55"/>
      <c r="AR88" s="55"/>
      <c r="AS88" s="55"/>
      <c r="AT88" s="55"/>
      <c r="AU88" s="55"/>
      <c r="AV88" s="55"/>
      <c r="AW88" s="56"/>
      <c r="AX88" s="55"/>
      <c r="AY88" s="55"/>
      <c r="AZ88" s="55"/>
      <c r="BA88" s="55"/>
      <c r="BB88" s="55"/>
      <c r="BC88" s="55"/>
      <c r="BD88" s="55"/>
      <c r="BE88" s="56"/>
      <c r="BF88" s="55"/>
      <c r="BG88" s="55"/>
      <c r="BH88" s="55"/>
      <c r="BI88" s="55"/>
      <c r="BJ88" s="55"/>
      <c r="BK88" s="55"/>
      <c r="BL88" s="55"/>
      <c r="BM88" s="56"/>
      <c r="BN88" s="55"/>
      <c r="BO88" s="55"/>
      <c r="BP88" s="55"/>
      <c r="BQ88" s="55"/>
      <c r="BR88" s="55"/>
      <c r="BS88" s="55"/>
      <c r="BT88" s="55"/>
      <c r="BU88" s="56"/>
      <c r="BV88" s="55"/>
      <c r="BW88" s="55"/>
      <c r="BX88" s="55"/>
      <c r="BY88" s="55"/>
      <c r="BZ88" s="55"/>
      <c r="CA88" s="55"/>
      <c r="CB88" s="55"/>
      <c r="CC88" s="56"/>
      <c r="CD88" s="55"/>
      <c r="CE88" s="55"/>
      <c r="CF88" s="55"/>
      <c r="CG88" s="55"/>
      <c r="CH88" s="55"/>
      <c r="CI88" s="55"/>
      <c r="CJ88" s="55"/>
      <c r="CK88" s="56"/>
      <c r="CL88" s="55"/>
      <c r="CM88" s="55"/>
      <c r="CN88" s="55"/>
      <c r="CO88" s="55"/>
      <c r="CP88" s="55"/>
      <c r="CQ88" s="55"/>
      <c r="CR88" s="55"/>
      <c r="CS88" s="56"/>
      <c r="CT88" s="55"/>
      <c r="CU88" s="55"/>
      <c r="CV88" s="55"/>
      <c r="CW88" s="55"/>
      <c r="CX88" s="55"/>
      <c r="CY88" s="55"/>
      <c r="CZ88" s="55"/>
      <c r="DA88" s="56"/>
      <c r="DB88" s="55"/>
      <c r="DC88" s="55"/>
      <c r="DD88" s="55"/>
      <c r="DE88" s="55"/>
      <c r="DF88" s="55"/>
      <c r="DG88" s="55"/>
      <c r="DH88" s="55"/>
      <c r="DI88" s="56"/>
      <c r="DJ88" s="55"/>
      <c r="DK88" s="55"/>
      <c r="DL88" s="55"/>
      <c r="DM88" s="55"/>
      <c r="DN88" s="55"/>
      <c r="DO88" s="55"/>
      <c r="DP88" s="55"/>
      <c r="DQ88" s="56"/>
      <c r="DR88" s="55"/>
      <c r="DS88" s="55"/>
      <c r="DT88" s="55"/>
      <c r="DU88" s="55"/>
      <c r="DV88" s="55"/>
      <c r="DW88" s="55"/>
      <c r="DX88" s="55"/>
      <c r="DY88" s="56"/>
      <c r="DZ88" s="55"/>
      <c r="EA88" s="55"/>
      <c r="EB88" s="55"/>
      <c r="EC88" s="55"/>
      <c r="ED88" s="55"/>
      <c r="EE88" s="55"/>
      <c r="EF88" s="55"/>
      <c r="EG88" s="56"/>
      <c r="EH88" s="55"/>
      <c r="EI88" s="55"/>
      <c r="EJ88" s="55"/>
      <c r="EK88" s="55"/>
      <c r="EL88" s="55"/>
      <c r="EM88" s="55"/>
      <c r="EN88" s="55"/>
      <c r="EO88" s="56"/>
      <c r="EP88" s="55"/>
      <c r="EQ88" s="55"/>
      <c r="ER88" s="55"/>
      <c r="ES88" s="55"/>
      <c r="ET88" s="55"/>
      <c r="EU88" s="55"/>
      <c r="EV88" s="55"/>
      <c r="EW88" s="56"/>
      <c r="EX88" s="55"/>
      <c r="EY88" s="55"/>
      <c r="EZ88" s="55"/>
      <c r="FA88" s="55"/>
      <c r="FB88" s="55"/>
      <c r="FC88" s="55"/>
      <c r="FD88" s="55"/>
      <c r="FE88" s="56"/>
      <c r="FF88" s="55"/>
      <c r="FG88" s="55"/>
      <c r="FH88" s="55"/>
      <c r="FI88" s="55"/>
      <c r="FJ88" s="55"/>
      <c r="FK88" s="55"/>
      <c r="FL88" s="55"/>
      <c r="FM88" s="56"/>
      <c r="FN88" s="55"/>
      <c r="FO88" s="55"/>
      <c r="FP88" s="55"/>
      <c r="FQ88" s="55"/>
      <c r="FR88" s="55"/>
      <c r="FS88" s="55"/>
      <c r="FT88" s="55"/>
      <c r="FU88" s="56"/>
      <c r="FV88" s="55"/>
      <c r="FW88" s="55"/>
      <c r="FX88" s="55"/>
      <c r="FY88" s="55"/>
      <c r="FZ88" s="55"/>
      <c r="GA88" s="55"/>
      <c r="GB88" s="55"/>
      <c r="GC88" s="56"/>
      <c r="GD88" s="55"/>
      <c r="GE88" s="55"/>
      <c r="GF88" s="55"/>
      <c r="GG88" s="55"/>
      <c r="GH88" s="55"/>
      <c r="GI88" s="55"/>
      <c r="GJ88" s="55"/>
      <c r="GK88" s="56"/>
      <c r="GL88" s="55"/>
      <c r="GM88" s="55"/>
      <c r="GN88" s="55"/>
      <c r="GO88" s="55"/>
      <c r="GP88" s="55"/>
      <c r="GQ88" s="55"/>
      <c r="GR88" s="55"/>
      <c r="GS88" s="56"/>
      <c r="GT88" s="55"/>
      <c r="GU88" s="55"/>
      <c r="GV88" s="55"/>
      <c r="GW88" s="55"/>
      <c r="GX88" s="55"/>
      <c r="GY88" s="55"/>
      <c r="GZ88" s="55"/>
      <c r="HA88" s="56"/>
      <c r="HB88" s="55"/>
      <c r="HC88" s="55"/>
      <c r="HD88" s="55"/>
      <c r="HE88" s="55"/>
      <c r="HF88" s="55"/>
      <c r="HG88" s="55"/>
      <c r="HH88" s="55"/>
      <c r="HI88" s="56"/>
      <c r="HJ88" s="55"/>
      <c r="HK88" s="55"/>
      <c r="HL88" s="55"/>
      <c r="HM88" s="55"/>
      <c r="HN88" s="55"/>
      <c r="HO88" s="55"/>
      <c r="HP88" s="55"/>
      <c r="HQ88" s="56"/>
      <c r="HR88" s="55"/>
      <c r="HS88" s="55"/>
      <c r="HT88" s="55"/>
      <c r="HU88" s="55"/>
      <c r="HV88" s="55"/>
      <c r="HW88" s="55"/>
      <c r="HX88" s="55"/>
      <c r="HY88" s="56"/>
      <c r="HZ88" s="55"/>
      <c r="IA88" s="55"/>
      <c r="IB88" s="55"/>
      <c r="IC88" s="55"/>
      <c r="ID88" s="55"/>
      <c r="IE88" s="55"/>
      <c r="IF88" s="55"/>
      <c r="IG88" s="56"/>
      <c r="IH88" s="55"/>
      <c r="II88" s="55"/>
      <c r="IJ88" s="55"/>
      <c r="IK88" s="55"/>
      <c r="IL88" s="55"/>
      <c r="IM88" s="55"/>
      <c r="IN88" s="55"/>
      <c r="IO88" s="56"/>
      <c r="IP88" s="55"/>
      <c r="IQ88" s="55"/>
      <c r="IR88" s="55"/>
      <c r="IS88" s="55"/>
      <c r="IT88" s="55"/>
      <c r="IU88" s="55"/>
      <c r="IV88" s="55"/>
    </row>
    <row r="89" spans="1:256" s="57" customFormat="1" ht="17" thickBot="1" x14ac:dyDescent="0.25">
      <c r="A89" s="156"/>
      <c r="B89" s="157"/>
      <c r="C89" s="157"/>
      <c r="D89" s="157"/>
      <c r="E89" s="157"/>
      <c r="F89" s="157"/>
      <c r="G89" s="157"/>
      <c r="H89" s="157"/>
      <c r="I89" s="158"/>
      <c r="J89" s="55"/>
      <c r="K89" s="55"/>
      <c r="L89" s="55"/>
      <c r="M89" s="55"/>
      <c r="N89" s="55"/>
      <c r="O89" s="55"/>
      <c r="P89" s="55"/>
      <c r="Q89" s="56"/>
      <c r="R89" s="55"/>
      <c r="S89" s="55"/>
      <c r="T89" s="55"/>
      <c r="U89" s="55"/>
      <c r="V89" s="55"/>
      <c r="W89" s="55"/>
      <c r="X89" s="55"/>
      <c r="Y89" s="56"/>
      <c r="Z89" s="55"/>
      <c r="AA89" s="55"/>
      <c r="AB89" s="55"/>
      <c r="AC89" s="55"/>
      <c r="AD89" s="55"/>
      <c r="AE89" s="55"/>
      <c r="AF89" s="55"/>
      <c r="AG89" s="56"/>
      <c r="AH89" s="55"/>
      <c r="AI89" s="55"/>
      <c r="AJ89" s="55"/>
      <c r="AK89" s="55"/>
      <c r="AL89" s="55"/>
      <c r="AM89" s="55"/>
      <c r="AN89" s="55"/>
      <c r="AO89" s="56"/>
      <c r="AP89" s="55"/>
      <c r="AQ89" s="55"/>
      <c r="AR89" s="55"/>
      <c r="AS89" s="55"/>
      <c r="AT89" s="55"/>
      <c r="AU89" s="55"/>
      <c r="AV89" s="55"/>
      <c r="AW89" s="56"/>
      <c r="AX89" s="55"/>
      <c r="AY89" s="55"/>
      <c r="AZ89" s="55"/>
      <c r="BA89" s="55"/>
      <c r="BB89" s="55"/>
      <c r="BC89" s="55"/>
      <c r="BD89" s="55"/>
      <c r="BE89" s="56"/>
      <c r="BF89" s="55"/>
      <c r="BG89" s="55"/>
      <c r="BH89" s="55"/>
      <c r="BI89" s="55"/>
      <c r="BJ89" s="55"/>
      <c r="BK89" s="55"/>
      <c r="BL89" s="55"/>
      <c r="BM89" s="56"/>
      <c r="BN89" s="55"/>
      <c r="BO89" s="55"/>
      <c r="BP89" s="55"/>
      <c r="BQ89" s="55"/>
      <c r="BR89" s="55"/>
      <c r="BS89" s="55"/>
      <c r="BT89" s="55"/>
      <c r="BU89" s="56"/>
      <c r="BV89" s="55"/>
      <c r="BW89" s="55"/>
      <c r="BX89" s="55"/>
      <c r="BY89" s="55"/>
      <c r="BZ89" s="55"/>
      <c r="CA89" s="55"/>
      <c r="CB89" s="55"/>
      <c r="CC89" s="56"/>
      <c r="CD89" s="55"/>
      <c r="CE89" s="55"/>
      <c r="CF89" s="55"/>
      <c r="CG89" s="55"/>
      <c r="CH89" s="55"/>
      <c r="CI89" s="55"/>
      <c r="CJ89" s="55"/>
      <c r="CK89" s="56"/>
      <c r="CL89" s="55"/>
      <c r="CM89" s="55"/>
      <c r="CN89" s="55"/>
      <c r="CO89" s="55"/>
      <c r="CP89" s="55"/>
      <c r="CQ89" s="55"/>
      <c r="CR89" s="55"/>
      <c r="CS89" s="56"/>
      <c r="CT89" s="55"/>
      <c r="CU89" s="55"/>
      <c r="CV89" s="55"/>
      <c r="CW89" s="55"/>
      <c r="CX89" s="55"/>
      <c r="CY89" s="55"/>
      <c r="CZ89" s="55"/>
      <c r="DA89" s="56"/>
      <c r="DB89" s="55"/>
      <c r="DC89" s="55"/>
      <c r="DD89" s="55"/>
      <c r="DE89" s="55"/>
      <c r="DF89" s="55"/>
      <c r="DG89" s="55"/>
      <c r="DH89" s="55"/>
      <c r="DI89" s="56"/>
      <c r="DJ89" s="55"/>
      <c r="DK89" s="55"/>
      <c r="DL89" s="55"/>
      <c r="DM89" s="55"/>
      <c r="DN89" s="55"/>
      <c r="DO89" s="55"/>
      <c r="DP89" s="55"/>
      <c r="DQ89" s="56"/>
      <c r="DR89" s="55"/>
      <c r="DS89" s="55"/>
      <c r="DT89" s="55"/>
      <c r="DU89" s="55"/>
      <c r="DV89" s="55"/>
      <c r="DW89" s="55"/>
      <c r="DX89" s="55"/>
      <c r="DY89" s="56"/>
      <c r="DZ89" s="55"/>
      <c r="EA89" s="55"/>
      <c r="EB89" s="55"/>
      <c r="EC89" s="55"/>
      <c r="ED89" s="55"/>
      <c r="EE89" s="55"/>
      <c r="EF89" s="55"/>
      <c r="EG89" s="56"/>
      <c r="EH89" s="55"/>
      <c r="EI89" s="55"/>
      <c r="EJ89" s="55"/>
      <c r="EK89" s="55"/>
      <c r="EL89" s="55"/>
      <c r="EM89" s="55"/>
      <c r="EN89" s="55"/>
      <c r="EO89" s="56"/>
      <c r="EP89" s="55"/>
      <c r="EQ89" s="55"/>
      <c r="ER89" s="55"/>
      <c r="ES89" s="55"/>
      <c r="ET89" s="55"/>
      <c r="EU89" s="55"/>
      <c r="EV89" s="55"/>
      <c r="EW89" s="56"/>
      <c r="EX89" s="55"/>
      <c r="EY89" s="55"/>
      <c r="EZ89" s="55"/>
      <c r="FA89" s="55"/>
      <c r="FB89" s="55"/>
      <c r="FC89" s="55"/>
      <c r="FD89" s="55"/>
      <c r="FE89" s="56"/>
      <c r="FF89" s="55"/>
      <c r="FG89" s="55"/>
      <c r="FH89" s="55"/>
      <c r="FI89" s="55"/>
      <c r="FJ89" s="55"/>
      <c r="FK89" s="55"/>
      <c r="FL89" s="55"/>
      <c r="FM89" s="56"/>
      <c r="FN89" s="55"/>
      <c r="FO89" s="55"/>
      <c r="FP89" s="55"/>
      <c r="FQ89" s="55"/>
      <c r="FR89" s="55"/>
      <c r="FS89" s="55"/>
      <c r="FT89" s="55"/>
      <c r="FU89" s="56"/>
      <c r="FV89" s="55"/>
      <c r="FW89" s="55"/>
      <c r="FX89" s="55"/>
      <c r="FY89" s="55"/>
      <c r="FZ89" s="55"/>
      <c r="GA89" s="55"/>
      <c r="GB89" s="55"/>
      <c r="GC89" s="56"/>
      <c r="GD89" s="55"/>
      <c r="GE89" s="55"/>
      <c r="GF89" s="55"/>
      <c r="GG89" s="55"/>
      <c r="GH89" s="55"/>
      <c r="GI89" s="55"/>
      <c r="GJ89" s="55"/>
      <c r="GK89" s="56"/>
      <c r="GL89" s="55"/>
      <c r="GM89" s="55"/>
      <c r="GN89" s="55"/>
      <c r="GO89" s="55"/>
      <c r="GP89" s="55"/>
      <c r="GQ89" s="55"/>
      <c r="GR89" s="55"/>
      <c r="GS89" s="56"/>
      <c r="GT89" s="55"/>
      <c r="GU89" s="55"/>
      <c r="GV89" s="55"/>
      <c r="GW89" s="55"/>
      <c r="GX89" s="55"/>
      <c r="GY89" s="55"/>
      <c r="GZ89" s="55"/>
      <c r="HA89" s="56"/>
      <c r="HB89" s="55"/>
      <c r="HC89" s="55"/>
      <c r="HD89" s="55"/>
      <c r="HE89" s="55"/>
      <c r="HF89" s="55"/>
      <c r="HG89" s="55"/>
      <c r="HH89" s="55"/>
      <c r="HI89" s="56"/>
      <c r="HJ89" s="55"/>
      <c r="HK89" s="55"/>
      <c r="HL89" s="55"/>
      <c r="HM89" s="55"/>
      <c r="HN89" s="55"/>
      <c r="HO89" s="55"/>
      <c r="HP89" s="55"/>
      <c r="HQ89" s="56"/>
      <c r="HR89" s="55"/>
      <c r="HS89" s="55"/>
      <c r="HT89" s="55"/>
      <c r="HU89" s="55"/>
      <c r="HV89" s="55"/>
      <c r="HW89" s="55"/>
      <c r="HX89" s="55"/>
      <c r="HY89" s="56"/>
      <c r="HZ89" s="55"/>
      <c r="IA89" s="55"/>
      <c r="IB89" s="55"/>
      <c r="IC89" s="55"/>
      <c r="ID89" s="55"/>
      <c r="IE89" s="55"/>
      <c r="IF89" s="55"/>
      <c r="IG89" s="56"/>
      <c r="IH89" s="55"/>
      <c r="II89" s="55"/>
      <c r="IJ89" s="55"/>
      <c r="IK89" s="55"/>
      <c r="IL89" s="55"/>
      <c r="IM89" s="55"/>
      <c r="IN89" s="55"/>
      <c r="IO89" s="56"/>
      <c r="IP89" s="55"/>
      <c r="IQ89" s="55"/>
      <c r="IR89" s="55"/>
      <c r="IS89" s="55"/>
      <c r="IT89" s="55"/>
      <c r="IU89" s="55"/>
      <c r="IV89" s="55"/>
    </row>
    <row r="90" spans="1:256" s="16" customFormat="1" x14ac:dyDescent="0.2">
      <c r="A90" s="20"/>
      <c r="B90" s="21"/>
      <c r="C90" s="22"/>
      <c r="D90" s="12"/>
      <c r="E90" s="3"/>
      <c r="F90" s="3"/>
      <c r="G90" s="31"/>
      <c r="H90" s="31"/>
      <c r="I90" s="50"/>
      <c r="J90" s="50"/>
      <c r="K90" s="50"/>
    </row>
    <row r="91" spans="1:256" s="16" customFormat="1" ht="18" x14ac:dyDescent="0.2">
      <c r="A91" s="20"/>
      <c r="B91" s="86" t="s">
        <v>58</v>
      </c>
      <c r="C91" s="22"/>
      <c r="D91" s="12"/>
      <c r="E91" s="3"/>
      <c r="F91" s="3"/>
      <c r="G91" s="31"/>
      <c r="H91" s="31"/>
      <c r="I91" s="50"/>
      <c r="J91" s="50"/>
      <c r="K91" s="50"/>
    </row>
    <row r="92" spans="1:256" s="16" customFormat="1" x14ac:dyDescent="0.2">
      <c r="A92" s="20"/>
      <c r="B92" s="21"/>
      <c r="C92" s="22"/>
      <c r="D92" s="12"/>
      <c r="E92" s="3"/>
      <c r="F92" s="3"/>
      <c r="G92" s="31"/>
      <c r="H92" s="31"/>
      <c r="I92" s="50"/>
      <c r="J92" s="50"/>
      <c r="K92" s="50"/>
    </row>
    <row r="93" spans="1:256" s="16" customFormat="1" ht="36" customHeight="1" x14ac:dyDescent="0.2">
      <c r="A93" s="60" t="s">
        <v>32</v>
      </c>
      <c r="B93" s="147" t="s">
        <v>82</v>
      </c>
      <c r="C93" s="147"/>
      <c r="D93" s="147"/>
      <c r="E93" s="147"/>
      <c r="F93" s="147"/>
      <c r="G93" s="147"/>
      <c r="H93" s="147"/>
      <c r="I93" s="147"/>
      <c r="J93" s="50"/>
      <c r="K93" s="50"/>
    </row>
    <row r="94" spans="1:256" s="16" customFormat="1" ht="36" customHeight="1" x14ac:dyDescent="0.2">
      <c r="A94" s="60" t="s">
        <v>32</v>
      </c>
      <c r="B94" s="147" t="s">
        <v>59</v>
      </c>
      <c r="C94" s="147"/>
      <c r="D94" s="147"/>
      <c r="E94" s="147"/>
      <c r="F94" s="147"/>
      <c r="G94" s="147"/>
      <c r="H94" s="147"/>
      <c r="I94" s="147"/>
      <c r="J94" s="50"/>
      <c r="K94" s="50"/>
    </row>
    <row r="95" spans="1:256" s="16" customFormat="1" ht="51" customHeight="1" x14ac:dyDescent="0.2">
      <c r="A95" s="60" t="s">
        <v>32</v>
      </c>
      <c r="B95" s="147" t="s">
        <v>92</v>
      </c>
      <c r="C95" s="147"/>
      <c r="D95" s="147"/>
      <c r="E95" s="147"/>
      <c r="F95" s="147"/>
      <c r="G95" s="147"/>
      <c r="H95" s="147"/>
      <c r="I95" s="147"/>
      <c r="J95" s="50"/>
      <c r="K95" s="50"/>
    </row>
    <row r="96" spans="1:256" s="16" customFormat="1" ht="37" customHeight="1" x14ac:dyDescent="0.2">
      <c r="A96" s="60" t="s">
        <v>32</v>
      </c>
      <c r="B96" s="147" t="s">
        <v>61</v>
      </c>
      <c r="C96" s="147"/>
      <c r="D96" s="147"/>
      <c r="E96" s="147"/>
      <c r="F96" s="147"/>
      <c r="G96" s="147"/>
      <c r="H96" s="147"/>
      <c r="I96" s="147"/>
      <c r="J96" s="50"/>
      <c r="K96" s="50"/>
    </row>
    <row r="97" spans="1:256" s="16" customFormat="1" ht="37" customHeight="1" x14ac:dyDescent="0.2">
      <c r="A97" s="60" t="s">
        <v>32</v>
      </c>
      <c r="B97" s="147" t="s">
        <v>102</v>
      </c>
      <c r="C97" s="147"/>
      <c r="D97" s="147"/>
      <c r="E97" s="147"/>
      <c r="F97" s="147"/>
      <c r="G97" s="147"/>
      <c r="H97" s="147"/>
      <c r="I97" s="147"/>
      <c r="J97" s="50"/>
      <c r="K97" s="50"/>
    </row>
    <row r="98" spans="1:256" s="16" customFormat="1" ht="57" customHeight="1" x14ac:dyDescent="0.2">
      <c r="A98" s="60" t="s">
        <v>32</v>
      </c>
      <c r="B98" s="147" t="s">
        <v>103</v>
      </c>
      <c r="C98" s="147"/>
      <c r="D98" s="147"/>
      <c r="E98" s="147"/>
      <c r="F98" s="147"/>
      <c r="G98" s="147"/>
      <c r="H98" s="147"/>
      <c r="I98" s="147"/>
      <c r="J98" s="50"/>
      <c r="K98" s="50"/>
    </row>
    <row r="99" spans="1:256" s="16" customFormat="1" ht="54" customHeight="1" x14ac:dyDescent="0.2">
      <c r="A99" s="60" t="s">
        <v>32</v>
      </c>
      <c r="B99" s="147" t="s">
        <v>60</v>
      </c>
      <c r="C99" s="147"/>
      <c r="D99" s="147"/>
      <c r="E99" s="147"/>
      <c r="F99" s="147"/>
      <c r="G99" s="147"/>
      <c r="H99" s="147"/>
      <c r="I99" s="147"/>
      <c r="J99" s="50"/>
      <c r="K99" s="50"/>
    </row>
    <row r="100" spans="1:256" s="16" customFormat="1" ht="107" customHeight="1" x14ac:dyDescent="0.2">
      <c r="A100" s="60" t="s">
        <v>32</v>
      </c>
      <c r="B100" s="148" t="s">
        <v>104</v>
      </c>
      <c r="C100" s="148"/>
      <c r="D100" s="148"/>
      <c r="E100" s="148"/>
      <c r="F100" s="148"/>
      <c r="G100" s="148"/>
      <c r="H100" s="148"/>
      <c r="I100" s="148"/>
      <c r="J100" s="50"/>
      <c r="K100" s="50"/>
    </row>
    <row r="101" spans="1:256" s="16" customFormat="1" ht="74" customHeight="1" x14ac:dyDescent="0.2">
      <c r="A101" s="60" t="s">
        <v>32</v>
      </c>
      <c r="B101" s="148" t="s">
        <v>105</v>
      </c>
      <c r="C101" s="148"/>
      <c r="D101" s="148"/>
      <c r="E101" s="148"/>
      <c r="F101" s="148"/>
      <c r="G101" s="148"/>
      <c r="H101" s="148"/>
      <c r="I101" s="148"/>
      <c r="J101" s="50"/>
      <c r="K101" s="50"/>
    </row>
    <row r="102" spans="1:256" s="16" customFormat="1" ht="36" customHeight="1" x14ac:dyDescent="0.2">
      <c r="A102" s="60" t="s">
        <v>32</v>
      </c>
      <c r="B102" s="147" t="s">
        <v>62</v>
      </c>
      <c r="C102" s="147"/>
      <c r="D102" s="147"/>
      <c r="E102" s="147"/>
      <c r="F102" s="147"/>
      <c r="G102" s="147"/>
      <c r="H102" s="147"/>
      <c r="I102" s="147"/>
      <c r="J102" s="50"/>
      <c r="K102" s="50"/>
    </row>
    <row r="103" spans="1:256" s="16" customFormat="1" x14ac:dyDescent="0.2">
      <c r="A103" s="20"/>
      <c r="B103" s="21"/>
      <c r="C103" s="22"/>
      <c r="D103" s="12"/>
      <c r="E103" s="3"/>
      <c r="F103" s="3"/>
      <c r="G103" s="31"/>
      <c r="H103" s="31"/>
      <c r="I103" s="50"/>
      <c r="J103" s="50"/>
      <c r="K103" s="50"/>
    </row>
    <row r="104" spans="1:256" s="57" customFormat="1" x14ac:dyDescent="0.2">
      <c r="A104" s="20"/>
      <c r="B104" s="21"/>
      <c r="C104" s="22"/>
      <c r="D104" s="6"/>
      <c r="E104" s="3"/>
      <c r="F104" s="3"/>
      <c r="G104" s="31"/>
      <c r="H104" s="31"/>
      <c r="I104" s="56"/>
      <c r="J104" s="55"/>
      <c r="K104" s="55"/>
      <c r="L104" s="55"/>
      <c r="M104" s="55"/>
      <c r="N104" s="55"/>
      <c r="O104" s="55"/>
      <c r="P104" s="55"/>
      <c r="Q104" s="56"/>
      <c r="R104" s="55"/>
      <c r="S104" s="55"/>
      <c r="T104" s="55"/>
      <c r="U104" s="55"/>
      <c r="V104" s="55"/>
      <c r="W104" s="55"/>
      <c r="X104" s="55"/>
      <c r="Y104" s="56"/>
      <c r="Z104" s="55"/>
      <c r="AA104" s="55"/>
      <c r="AB104" s="55"/>
      <c r="AC104" s="55"/>
      <c r="AD104" s="55"/>
      <c r="AE104" s="55"/>
      <c r="AF104" s="55"/>
      <c r="AG104" s="56"/>
      <c r="AH104" s="55"/>
      <c r="AI104" s="55"/>
      <c r="AJ104" s="55"/>
      <c r="AK104" s="55"/>
      <c r="AL104" s="55"/>
      <c r="AM104" s="55"/>
      <c r="AN104" s="55"/>
      <c r="AO104" s="56"/>
      <c r="AP104" s="55"/>
      <c r="AQ104" s="55"/>
      <c r="AR104" s="55"/>
      <c r="AS104" s="55"/>
      <c r="AT104" s="55"/>
      <c r="AU104" s="55"/>
      <c r="AV104" s="55"/>
      <c r="AW104" s="56"/>
      <c r="AX104" s="55"/>
      <c r="AY104" s="55"/>
      <c r="AZ104" s="55"/>
      <c r="BA104" s="55"/>
      <c r="BB104" s="55"/>
      <c r="BC104" s="55"/>
      <c r="BD104" s="55"/>
      <c r="BE104" s="56"/>
      <c r="BF104" s="55"/>
      <c r="BG104" s="55"/>
      <c r="BH104" s="55"/>
      <c r="BI104" s="55"/>
      <c r="BJ104" s="55"/>
      <c r="BK104" s="55"/>
      <c r="BL104" s="55"/>
      <c r="BM104" s="56"/>
      <c r="BN104" s="55"/>
      <c r="BO104" s="55"/>
      <c r="BP104" s="55"/>
      <c r="BQ104" s="55"/>
      <c r="BR104" s="55"/>
      <c r="BS104" s="55"/>
      <c r="BT104" s="55"/>
      <c r="BU104" s="56"/>
      <c r="BV104" s="55"/>
      <c r="BW104" s="55"/>
      <c r="BX104" s="55"/>
      <c r="BY104" s="55"/>
      <c r="BZ104" s="55"/>
      <c r="CA104" s="55"/>
      <c r="CB104" s="55"/>
      <c r="CC104" s="56"/>
      <c r="CD104" s="55"/>
      <c r="CE104" s="55"/>
      <c r="CF104" s="55"/>
      <c r="CG104" s="55"/>
      <c r="CH104" s="55"/>
      <c r="CI104" s="55"/>
      <c r="CJ104" s="55"/>
      <c r="CK104" s="56"/>
      <c r="CL104" s="55"/>
      <c r="CM104" s="55"/>
      <c r="CN104" s="55"/>
      <c r="CO104" s="55"/>
      <c r="CP104" s="55"/>
      <c r="CQ104" s="55"/>
      <c r="CR104" s="55"/>
      <c r="CS104" s="56"/>
      <c r="CT104" s="55"/>
      <c r="CU104" s="55"/>
      <c r="CV104" s="55"/>
      <c r="CW104" s="55"/>
      <c r="CX104" s="55"/>
      <c r="CY104" s="55"/>
      <c r="CZ104" s="55"/>
      <c r="DA104" s="56"/>
      <c r="DB104" s="55"/>
      <c r="DC104" s="55"/>
      <c r="DD104" s="55"/>
      <c r="DE104" s="55"/>
      <c r="DF104" s="55"/>
      <c r="DG104" s="55"/>
      <c r="DH104" s="55"/>
      <c r="DI104" s="56"/>
      <c r="DJ104" s="55"/>
      <c r="DK104" s="55"/>
      <c r="DL104" s="55"/>
      <c r="DM104" s="55"/>
      <c r="DN104" s="55"/>
      <c r="DO104" s="55"/>
      <c r="DP104" s="55"/>
      <c r="DQ104" s="56"/>
      <c r="DR104" s="55"/>
      <c r="DS104" s="55"/>
      <c r="DT104" s="55"/>
      <c r="DU104" s="55"/>
      <c r="DV104" s="55"/>
      <c r="DW104" s="55"/>
      <c r="DX104" s="55"/>
      <c r="DY104" s="56"/>
      <c r="DZ104" s="55"/>
      <c r="EA104" s="55"/>
      <c r="EB104" s="55"/>
      <c r="EC104" s="55"/>
      <c r="ED104" s="55"/>
      <c r="EE104" s="55"/>
      <c r="EF104" s="55"/>
      <c r="EG104" s="56"/>
      <c r="EH104" s="55"/>
      <c r="EI104" s="55"/>
      <c r="EJ104" s="55"/>
      <c r="EK104" s="55"/>
      <c r="EL104" s="55"/>
      <c r="EM104" s="55"/>
      <c r="EN104" s="55"/>
      <c r="EO104" s="56"/>
      <c r="EP104" s="55"/>
      <c r="EQ104" s="55"/>
      <c r="ER104" s="55"/>
      <c r="ES104" s="55"/>
      <c r="ET104" s="55"/>
      <c r="EU104" s="55"/>
      <c r="EV104" s="55"/>
      <c r="EW104" s="56"/>
      <c r="EX104" s="55"/>
      <c r="EY104" s="55"/>
      <c r="EZ104" s="55"/>
      <c r="FA104" s="55"/>
      <c r="FB104" s="55"/>
      <c r="FC104" s="55"/>
      <c r="FD104" s="55"/>
      <c r="FE104" s="56"/>
      <c r="FF104" s="55"/>
      <c r="FG104" s="55"/>
      <c r="FH104" s="55"/>
      <c r="FI104" s="55"/>
      <c r="FJ104" s="55"/>
      <c r="FK104" s="55"/>
      <c r="FL104" s="55"/>
      <c r="FM104" s="56"/>
      <c r="FN104" s="55"/>
      <c r="FO104" s="55"/>
      <c r="FP104" s="55"/>
      <c r="FQ104" s="55"/>
      <c r="FR104" s="55"/>
      <c r="FS104" s="55"/>
      <c r="FT104" s="55"/>
      <c r="FU104" s="56"/>
      <c r="FV104" s="55"/>
      <c r="FW104" s="55"/>
      <c r="FX104" s="55"/>
      <c r="FY104" s="55"/>
      <c r="FZ104" s="55"/>
      <c r="GA104" s="55"/>
      <c r="GB104" s="55"/>
      <c r="GC104" s="56"/>
      <c r="GD104" s="55"/>
      <c r="GE104" s="55"/>
      <c r="GF104" s="55"/>
      <c r="GG104" s="55"/>
      <c r="GH104" s="55"/>
      <c r="GI104" s="55"/>
      <c r="GJ104" s="55"/>
      <c r="GK104" s="56"/>
      <c r="GL104" s="55"/>
      <c r="GM104" s="55"/>
      <c r="GN104" s="55"/>
      <c r="GO104" s="55"/>
      <c r="GP104" s="55"/>
      <c r="GQ104" s="55"/>
      <c r="GR104" s="55"/>
      <c r="GS104" s="56"/>
      <c r="GT104" s="55"/>
      <c r="GU104" s="55"/>
      <c r="GV104" s="55"/>
      <c r="GW104" s="55"/>
      <c r="GX104" s="55"/>
      <c r="GY104" s="55"/>
      <c r="GZ104" s="55"/>
      <c r="HA104" s="56"/>
      <c r="HB104" s="55"/>
      <c r="HC104" s="55"/>
      <c r="HD104" s="55"/>
      <c r="HE104" s="55"/>
      <c r="HF104" s="55"/>
      <c r="HG104" s="55"/>
      <c r="HH104" s="55"/>
      <c r="HI104" s="56"/>
      <c r="HJ104" s="55"/>
      <c r="HK104" s="55"/>
      <c r="HL104" s="55"/>
      <c r="HM104" s="55"/>
      <c r="HN104" s="55"/>
      <c r="HO104" s="55"/>
      <c r="HP104" s="55"/>
      <c r="HQ104" s="56"/>
      <c r="HR104" s="55"/>
      <c r="HS104" s="55"/>
      <c r="HT104" s="55"/>
      <c r="HU104" s="55"/>
      <c r="HV104" s="55"/>
      <c r="HW104" s="55"/>
      <c r="HX104" s="55"/>
      <c r="HY104" s="56"/>
      <c r="HZ104" s="55"/>
      <c r="IA104" s="55"/>
      <c r="IB104" s="55"/>
      <c r="IC104" s="55"/>
      <c r="ID104" s="55"/>
      <c r="IE104" s="55"/>
      <c r="IF104" s="55"/>
      <c r="IG104" s="56"/>
      <c r="IH104" s="55"/>
      <c r="II104" s="55"/>
      <c r="IJ104" s="55"/>
      <c r="IK104" s="55"/>
      <c r="IL104" s="55"/>
      <c r="IM104" s="55"/>
      <c r="IN104" s="55"/>
      <c r="IO104" s="56"/>
      <c r="IP104" s="55"/>
      <c r="IQ104" s="55"/>
      <c r="IR104" s="55"/>
      <c r="IS104" s="55"/>
      <c r="IT104" s="55"/>
      <c r="IU104" s="55"/>
      <c r="IV104" s="55"/>
    </row>
    <row r="105" spans="1:256" s="57" customFormat="1" x14ac:dyDescent="0.2">
      <c r="A105" s="12"/>
      <c r="B105" s="12"/>
      <c r="C105" s="12"/>
      <c r="D105" s="12"/>
      <c r="E105" s="12"/>
      <c r="F105" s="12"/>
      <c r="G105" s="12"/>
      <c r="H105" s="12"/>
      <c r="I105" s="56"/>
      <c r="J105" s="55"/>
      <c r="K105" s="55"/>
      <c r="L105" s="55"/>
      <c r="M105" s="55"/>
      <c r="N105" s="55"/>
      <c r="O105" s="16"/>
      <c r="P105" s="16"/>
      <c r="Q105" s="16"/>
      <c r="R105" s="16"/>
      <c r="S105" s="16"/>
      <c r="T105" s="55"/>
      <c r="U105" s="55"/>
      <c r="V105" s="55"/>
      <c r="W105" s="55"/>
      <c r="X105" s="55"/>
      <c r="Y105" s="56"/>
      <c r="Z105" s="55"/>
      <c r="AA105" s="55"/>
      <c r="AB105" s="55"/>
      <c r="AC105" s="55"/>
      <c r="AD105" s="55"/>
      <c r="AE105" s="55"/>
      <c r="AF105" s="55"/>
      <c r="AG105" s="56"/>
      <c r="AH105" s="55"/>
      <c r="AI105" s="55"/>
      <c r="AJ105" s="55"/>
      <c r="AK105" s="55"/>
      <c r="AL105" s="55"/>
      <c r="AM105" s="55"/>
      <c r="AN105" s="55"/>
      <c r="AO105" s="56"/>
      <c r="AP105" s="55"/>
      <c r="AQ105" s="55"/>
      <c r="AR105" s="55"/>
      <c r="AS105" s="55"/>
      <c r="AT105" s="55"/>
      <c r="AU105" s="55"/>
      <c r="AV105" s="55"/>
      <c r="AW105" s="56"/>
      <c r="AX105" s="55"/>
      <c r="AY105" s="55"/>
      <c r="AZ105" s="55"/>
      <c r="BA105" s="55"/>
      <c r="BB105" s="55"/>
      <c r="BC105" s="55"/>
      <c r="BD105" s="55"/>
      <c r="BE105" s="56"/>
      <c r="BF105" s="55"/>
      <c r="BG105" s="55"/>
      <c r="BH105" s="55"/>
      <c r="BI105" s="55"/>
      <c r="BJ105" s="55"/>
      <c r="BK105" s="55"/>
      <c r="BL105" s="55"/>
      <c r="BM105" s="56"/>
      <c r="BN105" s="55"/>
      <c r="BO105" s="55"/>
      <c r="BP105" s="55"/>
      <c r="BQ105" s="55"/>
      <c r="BR105" s="55"/>
      <c r="BS105" s="55"/>
      <c r="BT105" s="55"/>
      <c r="BU105" s="56"/>
      <c r="BV105" s="55"/>
      <c r="BW105" s="55"/>
      <c r="BX105" s="55"/>
      <c r="BY105" s="55"/>
      <c r="BZ105" s="55"/>
      <c r="CA105" s="55"/>
      <c r="CB105" s="55"/>
      <c r="CC105" s="56"/>
      <c r="CD105" s="55"/>
      <c r="CE105" s="55"/>
      <c r="CF105" s="55"/>
      <c r="CG105" s="55"/>
      <c r="CH105" s="55"/>
      <c r="CI105" s="55"/>
      <c r="CJ105" s="55"/>
      <c r="CK105" s="56"/>
      <c r="CL105" s="55"/>
      <c r="CM105" s="55"/>
      <c r="CN105" s="55"/>
      <c r="CO105" s="55"/>
      <c r="CP105" s="55"/>
      <c r="CQ105" s="55"/>
      <c r="CR105" s="55"/>
      <c r="CS105" s="56"/>
      <c r="CT105" s="55"/>
      <c r="CU105" s="55"/>
      <c r="CV105" s="55"/>
      <c r="CW105" s="55"/>
      <c r="CX105" s="55"/>
      <c r="CY105" s="55"/>
      <c r="CZ105" s="55"/>
      <c r="DA105" s="56"/>
      <c r="DB105" s="55"/>
      <c r="DC105" s="55"/>
      <c r="DD105" s="55"/>
      <c r="DE105" s="55"/>
      <c r="DF105" s="55"/>
      <c r="DG105" s="55"/>
      <c r="DH105" s="55"/>
      <c r="DI105" s="56"/>
      <c r="DJ105" s="55"/>
      <c r="DK105" s="55"/>
      <c r="DL105" s="55"/>
      <c r="DM105" s="55"/>
      <c r="DN105" s="55"/>
      <c r="DO105" s="55"/>
      <c r="DP105" s="55"/>
      <c r="DQ105" s="56"/>
      <c r="DR105" s="55"/>
      <c r="DS105" s="55"/>
      <c r="DT105" s="55"/>
      <c r="DU105" s="55"/>
      <c r="DV105" s="55"/>
      <c r="DW105" s="55"/>
      <c r="DX105" s="55"/>
      <c r="DY105" s="56"/>
      <c r="DZ105" s="55"/>
      <c r="EA105" s="55"/>
      <c r="EB105" s="55"/>
      <c r="EC105" s="55"/>
      <c r="ED105" s="55"/>
      <c r="EE105" s="55"/>
      <c r="EF105" s="55"/>
      <c r="EG105" s="56"/>
      <c r="EH105" s="55"/>
      <c r="EI105" s="55"/>
      <c r="EJ105" s="55"/>
      <c r="EK105" s="55"/>
      <c r="EL105" s="55"/>
      <c r="EM105" s="55"/>
      <c r="EN105" s="55"/>
      <c r="EO105" s="56"/>
      <c r="EP105" s="55"/>
      <c r="EQ105" s="55"/>
      <c r="ER105" s="55"/>
      <c r="ES105" s="55"/>
      <c r="ET105" s="55"/>
      <c r="EU105" s="55"/>
      <c r="EV105" s="55"/>
      <c r="EW105" s="56"/>
      <c r="EX105" s="55"/>
      <c r="EY105" s="55"/>
      <c r="EZ105" s="55"/>
      <c r="FA105" s="55"/>
      <c r="FB105" s="55"/>
      <c r="FC105" s="55"/>
      <c r="FD105" s="55"/>
      <c r="FE105" s="56"/>
      <c r="FF105" s="55"/>
      <c r="FG105" s="55"/>
      <c r="FH105" s="55"/>
      <c r="FI105" s="55"/>
      <c r="FJ105" s="55"/>
      <c r="FK105" s="55"/>
      <c r="FL105" s="55"/>
      <c r="FM105" s="56"/>
      <c r="FN105" s="55"/>
      <c r="FO105" s="55"/>
      <c r="FP105" s="55"/>
      <c r="FQ105" s="55"/>
      <c r="FR105" s="55"/>
      <c r="FS105" s="55"/>
      <c r="FT105" s="55"/>
      <c r="FU105" s="56"/>
      <c r="FV105" s="55"/>
      <c r="FW105" s="55"/>
      <c r="FX105" s="55"/>
      <c r="FY105" s="55"/>
      <c r="FZ105" s="55"/>
      <c r="GA105" s="55"/>
      <c r="GB105" s="55"/>
      <c r="GC105" s="56"/>
      <c r="GD105" s="55"/>
      <c r="GE105" s="55"/>
      <c r="GF105" s="55"/>
      <c r="GG105" s="55"/>
      <c r="GH105" s="55"/>
      <c r="GI105" s="55"/>
      <c r="GJ105" s="55"/>
      <c r="GK105" s="56"/>
      <c r="GL105" s="55"/>
      <c r="GM105" s="55"/>
      <c r="GN105" s="55"/>
      <c r="GO105" s="55"/>
      <c r="GP105" s="55"/>
      <c r="GQ105" s="55"/>
      <c r="GR105" s="55"/>
      <c r="GS105" s="56"/>
      <c r="GT105" s="55"/>
      <c r="GU105" s="55"/>
      <c r="GV105" s="55"/>
      <c r="GW105" s="55"/>
      <c r="GX105" s="55"/>
      <c r="GY105" s="55"/>
      <c r="GZ105" s="55"/>
      <c r="HA105" s="56"/>
      <c r="HB105" s="55"/>
      <c r="HC105" s="55"/>
      <c r="HD105" s="55"/>
      <c r="HE105" s="55"/>
      <c r="HF105" s="55"/>
      <c r="HG105" s="55"/>
      <c r="HH105" s="55"/>
      <c r="HI105" s="56"/>
      <c r="HJ105" s="55"/>
      <c r="HK105" s="55"/>
      <c r="HL105" s="55"/>
      <c r="HM105" s="55"/>
      <c r="HN105" s="55"/>
      <c r="HO105" s="55"/>
      <c r="HP105" s="55"/>
      <c r="HQ105" s="56"/>
      <c r="HR105" s="55"/>
      <c r="HS105" s="55"/>
      <c r="HT105" s="55"/>
      <c r="HU105" s="55"/>
      <c r="HV105" s="55"/>
      <c r="HW105" s="55"/>
      <c r="HX105" s="55"/>
      <c r="HY105" s="56"/>
      <c r="HZ105" s="55"/>
      <c r="IA105" s="55"/>
      <c r="IB105" s="55"/>
      <c r="IC105" s="55"/>
      <c r="ID105" s="55"/>
      <c r="IE105" s="55"/>
      <c r="IF105" s="55"/>
      <c r="IG105" s="56"/>
      <c r="IH105" s="55"/>
      <c r="II105" s="55"/>
      <c r="IJ105" s="55"/>
      <c r="IK105" s="55"/>
      <c r="IL105" s="55"/>
      <c r="IM105" s="55"/>
      <c r="IN105" s="55"/>
      <c r="IO105" s="56"/>
      <c r="IP105" s="55"/>
      <c r="IQ105" s="55"/>
      <c r="IR105" s="55"/>
      <c r="IS105" s="55"/>
      <c r="IT105" s="55"/>
      <c r="IU105" s="55"/>
      <c r="IV105" s="55"/>
    </row>
    <row r="106" spans="1:256" s="16" customFormat="1" x14ac:dyDescent="0.2">
      <c r="A106" s="12"/>
      <c r="B106" s="12"/>
      <c r="C106" s="12"/>
      <c r="D106" s="12"/>
      <c r="E106" s="12"/>
      <c r="F106" s="12"/>
      <c r="G106" s="12"/>
      <c r="H106" s="12"/>
      <c r="I106" s="50"/>
      <c r="J106" s="50"/>
      <c r="K106" s="50"/>
      <c r="N106" s="55"/>
    </row>
    <row r="107" spans="1:256" x14ac:dyDescent="0.2">
      <c r="A107" s="12"/>
      <c r="B107" s="12"/>
      <c r="C107" s="12"/>
      <c r="D107" s="12"/>
      <c r="E107" s="12"/>
      <c r="F107" s="12"/>
      <c r="G107" s="12"/>
      <c r="H107" s="12"/>
    </row>
    <row r="108" spans="1:256" x14ac:dyDescent="0.2">
      <c r="A108" s="12"/>
      <c r="B108" s="12"/>
      <c r="C108" s="12"/>
      <c r="D108" s="12"/>
      <c r="E108" s="12"/>
      <c r="F108" s="12"/>
      <c r="G108" s="12"/>
      <c r="H108" s="12"/>
    </row>
    <row r="109" spans="1:256" x14ac:dyDescent="0.2">
      <c r="A109" s="12"/>
      <c r="B109" s="12"/>
      <c r="C109" s="12"/>
      <c r="D109" s="12"/>
      <c r="E109" s="12"/>
      <c r="F109" s="12"/>
      <c r="G109" s="12"/>
      <c r="H109" s="12"/>
    </row>
    <row r="110" spans="1:256" x14ac:dyDescent="0.2">
      <c r="A110" s="12"/>
      <c r="B110" s="12"/>
      <c r="C110" s="12"/>
      <c r="D110" s="12"/>
      <c r="E110" s="12"/>
      <c r="F110" s="12"/>
      <c r="G110" s="12"/>
      <c r="H110" s="12"/>
    </row>
  </sheetData>
  <sheetProtection algorithmName="SHA-512" hashValue="W+DcX9veVYg47exTCuc/J4PawznW6/+PhxuLY3VnXP3r4Jqa4G+rH+soIzk1KXJb0+kxdTJ/+805XKr4n7baVg==" saltValue="fX7QBcGXm2KOkNFKQTEGNA==" spinCount="100000" sheet="1" objects="1" scenarios="1" selectLockedCells="1"/>
  <mergeCells count="38">
    <mergeCell ref="C24:H24"/>
    <mergeCell ref="B22:F22"/>
    <mergeCell ref="A19:I19"/>
    <mergeCell ref="B42:I43"/>
    <mergeCell ref="A9:B9"/>
    <mergeCell ref="C9:D9"/>
    <mergeCell ref="F9:G9"/>
    <mergeCell ref="A18:C18"/>
    <mergeCell ref="B20:H20"/>
    <mergeCell ref="B44:H45"/>
    <mergeCell ref="B21:E21"/>
    <mergeCell ref="G21:H21"/>
    <mergeCell ref="B23:H23"/>
    <mergeCell ref="A54:B54"/>
    <mergeCell ref="B50:C50"/>
    <mergeCell ref="A27:C27"/>
    <mergeCell ref="B30:C30"/>
    <mergeCell ref="E30:F30"/>
    <mergeCell ref="H30:I30"/>
    <mergeCell ref="G48:I49"/>
    <mergeCell ref="A47:I47"/>
    <mergeCell ref="B49:C49"/>
    <mergeCell ref="A46:C46"/>
    <mergeCell ref="B48:C48"/>
    <mergeCell ref="A24:B24"/>
    <mergeCell ref="E56:I60"/>
    <mergeCell ref="B99:I99"/>
    <mergeCell ref="B100:I100"/>
    <mergeCell ref="B101:I101"/>
    <mergeCell ref="B102:I102"/>
    <mergeCell ref="B94:I94"/>
    <mergeCell ref="B98:I98"/>
    <mergeCell ref="A68:I68"/>
    <mergeCell ref="A81:I89"/>
    <mergeCell ref="B93:I93"/>
    <mergeCell ref="B97:I97"/>
    <mergeCell ref="B95:I95"/>
    <mergeCell ref="B96:I96"/>
  </mergeCells>
  <phoneticPr fontId="16" type="noConversion"/>
  <dataValidations xWindow="779" yWindow="729" count="12">
    <dataValidation type="date" allowBlank="1" showInputMessage="1" showErrorMessage="1" promptTitle="Fecha" prompt="introduzca una fécha válida de la forma dd/mm/aa_x000a_" sqref="B16" xr:uid="{00000000-0002-0000-0000-000000000000}">
      <formula1>40179</formula1>
      <formula2>73415</formula2>
    </dataValidation>
    <dataValidation allowBlank="1" showInputMessage="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69" xr:uid="{00000000-0002-0000-0000-000001000000}"/>
    <dataValidation allowBlank="1" showInputMessage="1" showErrorMessage="1" promptTitle="Tiempo por paso" prompt="Depende de la aplicación, pero suelen ser valores comprendidos entre 0.5 y 5 segundos." sqref="F69" xr:uid="{00000000-0002-0000-0000-000002000000}"/>
    <dataValidation allowBlank="1" showInputMessage="1" showErrorMessage="1" promptTitle="Seguridad" prompt="El usuario debe ndicar aquí qué tipo de protección se debe emplear al manipular sus muestras:_x000a__x000a_Guantes, mascarilla, ..._x000a_" sqref="G48:I48" xr:uid="{00000000-0002-0000-0000-000003000000}"/>
    <dataValidation allowBlank="1" showInputMessage="1" showErrorMessage="1" promptTitle="Técnico" prompt="Estas casillas son completadas por el tácnico que realiza la medida." sqref="I16" xr:uid="{00000000-0002-0000-0000-000004000000}"/>
    <dataValidation allowBlank="1" showInputMessage="1" showErrorMessage="1" promptTitle="Técnico" prompt="Estas casillas son completadas por el técnico que realiza la medida." sqref="I17" xr:uid="{00000000-0002-0000-0000-000005000000}"/>
    <dataValidation type="list" allowBlank="1" showInputMessage="1" showErrorMessage="1" sqref="D50 D64 D57:D62" xr:uid="{00000000-0002-0000-0000-000006000000}">
      <formula1>$N$3:$N$4</formula1>
    </dataValidation>
    <dataValidation type="list" allowBlank="1" showInputMessage="1" showErrorMessage="1" promptTitle="Seguridad" prompt="El usuario debe proporcionar toda la información relativa a la seguridad en la manipulación de sus muestras." sqref="D48:D49" xr:uid="{00000000-0002-0000-0000-000007000000}">
      <formula1>$N$3:$N$4</formula1>
    </dataValidation>
    <dataValidation type="list" allowBlank="1" showInputMessage="1" showErrorMessage="1" promptTitle="Muestras" prompt="Por defecto las muestras NO SE CONSERVAN después de la medida._x000a__x000a_Si quiere recuperar sus muestras, debe indicarlo aquí. Solo se guardarán durante dos meses desde la fecha de entrega de resultados._x000a__x000a_¡Leer el aviso en la Hoja de Instrucciones!" sqref="F28" xr:uid="{00000000-0002-0000-0000-000008000000}">
      <formula1>L_SiNo</formula1>
    </dataValidation>
    <dataValidation allowBlank="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70:C72 C76" xr:uid="{00000000-0002-0000-0000-000009000000}"/>
    <dataValidation allowBlank="1" showErrorMessage="1" promptTitle="Tiempo por paso" prompt="Depende de la aplicación, pero suelen ser valores comprendidos entre 0.5 y 5 segundos." sqref="F70:F72 C78 F76" xr:uid="{00000000-0002-0000-0000-00000A000000}"/>
    <dataValidation type="list" allowBlank="1" showInputMessage="1" showErrorMessage="1" sqref="H22" xr:uid="{62C1D316-6184-D14B-A406-141110381E2C}">
      <formula1>L_TipoCentro</formula1>
    </dataValidation>
  </dataValidations>
  <hyperlinks>
    <hyperlink ref="F9" r:id="rId1" xr:uid="{00000000-0004-0000-0000-000007000000}"/>
    <hyperlink ref="F9:G9" r:id="rId2" display="ematesanz@ucm.es" xr:uid="{00000000-0004-0000-0000-000008000000}"/>
    <hyperlink ref="A12" r:id="rId3" xr:uid="{17B6E0D2-9312-D74D-874A-2FCB54E53CD9}"/>
    <hyperlink ref="D67" location="NotasMedida" display="Ver notas a las condiciones de medida" xr:uid="{78EA52EE-9CCB-2D40-AE42-26D793706535}"/>
  </hyperlinks>
  <pageMargins left="0.55138888888888893" right="0.19652777777777777" top="0.39374999999999999" bottom="0.74930555555555556" header="0.51180555555555551" footer="0.39374999999999999"/>
  <pageSetup paperSize="9" scale="81" firstPageNumber="0" fitToHeight="5" orientation="portrait" horizontalDpi="300" verticalDpi="300"/>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7"/>
  <sheetViews>
    <sheetView zoomScale="120" zoomScaleNormal="120" workbookViewId="0">
      <selection activeCell="D32" sqref="D32:E32"/>
    </sheetView>
  </sheetViews>
  <sheetFormatPr baseColWidth="10" defaultRowHeight="13" x14ac:dyDescent="0.15"/>
  <cols>
    <col min="1" max="1" width="12.6640625" style="6" customWidth="1"/>
    <col min="2" max="9" width="10.83203125" style="6"/>
    <col min="10" max="10" width="0" style="6" hidden="1" customWidth="1"/>
    <col min="11" max="12" width="10.83203125" style="6" customWidth="1"/>
    <col min="13" max="16384" width="10.83203125" style="6"/>
  </cols>
  <sheetData>
    <row r="1" spans="1:8" ht="16" x14ac:dyDescent="0.2">
      <c r="A1" s="1"/>
      <c r="B1" s="4" t="s">
        <v>49</v>
      </c>
      <c r="C1" s="1"/>
      <c r="D1" s="1"/>
      <c r="E1" s="1"/>
      <c r="F1" s="1"/>
      <c r="G1" s="1"/>
      <c r="H1" s="1"/>
    </row>
    <row r="2" spans="1:8" ht="16" x14ac:dyDescent="0.2">
      <c r="A2" s="1"/>
      <c r="B2" s="3" t="s">
        <v>50</v>
      </c>
      <c r="C2" s="1"/>
      <c r="D2" s="1"/>
      <c r="E2" s="50"/>
      <c r="F2" s="1"/>
      <c r="G2" s="1"/>
      <c r="H2" s="1"/>
    </row>
    <row r="3" spans="1:8" ht="16" x14ac:dyDescent="0.2">
      <c r="A3" s="49"/>
      <c r="B3" s="66" t="s">
        <v>51</v>
      </c>
      <c r="C3" s="3"/>
      <c r="D3" s="3"/>
      <c r="E3" s="49"/>
      <c r="F3" s="3"/>
      <c r="G3" s="3"/>
      <c r="H3" s="49"/>
    </row>
    <row r="4" spans="1:8" ht="16" x14ac:dyDescent="0.2">
      <c r="A4" s="49"/>
      <c r="B4" s="1" t="s">
        <v>0</v>
      </c>
      <c r="C4" s="3"/>
      <c r="D4" s="3"/>
      <c r="E4" s="58"/>
      <c r="F4" s="3"/>
      <c r="G4" s="3"/>
      <c r="H4" s="49"/>
    </row>
    <row r="5" spans="1:8" ht="16" x14ac:dyDescent="0.2">
      <c r="A5" s="4"/>
      <c r="B5" s="1"/>
      <c r="C5" s="1"/>
      <c r="D5" s="1"/>
      <c r="E5" s="1"/>
      <c r="F5" s="1"/>
      <c r="G5" s="1"/>
      <c r="H5" s="1"/>
    </row>
    <row r="6" spans="1:8" ht="16" x14ac:dyDescent="0.2">
      <c r="A6" s="4"/>
      <c r="B6" s="1"/>
      <c r="C6" s="1"/>
      <c r="D6" s="1"/>
      <c r="E6" s="1"/>
      <c r="F6" s="1"/>
      <c r="G6" s="1"/>
      <c r="H6" s="1"/>
    </row>
    <row r="7" spans="1:8" x14ac:dyDescent="0.15">
      <c r="A7" s="125" t="s">
        <v>64</v>
      </c>
      <c r="B7" s="214" t="str">
        <f>'Condiciones de medida'!B6</f>
        <v>UDRX_31_02 Transmisión Láminas Cu Ka12</v>
      </c>
      <c r="C7" s="214"/>
      <c r="D7" s="214"/>
      <c r="E7" s="214"/>
      <c r="F7" s="214"/>
      <c r="G7" s="214"/>
      <c r="H7" s="214"/>
    </row>
    <row r="8" spans="1:8" x14ac:dyDescent="0.15">
      <c r="A8" s="125" t="s">
        <v>63</v>
      </c>
      <c r="B8" s="215" t="str">
        <f>'Condiciones de medida'!B7</f>
        <v>Difracción de rayos x de polvo por transmisión en láminas con radiación Cu Ka12</v>
      </c>
      <c r="C8" s="215"/>
      <c r="D8" s="215"/>
      <c r="E8" s="215"/>
      <c r="F8" s="215"/>
      <c r="G8" s="215"/>
      <c r="H8" s="215"/>
    </row>
    <row r="9" spans="1:8" ht="14" x14ac:dyDescent="0.15">
      <c r="A9" s="125" t="s">
        <v>65</v>
      </c>
      <c r="B9" s="216" t="str">
        <f>'Condiciones de medida'!B8</f>
        <v>EQ 0434520 31 04: X'Pert PRO Alpha1</v>
      </c>
      <c r="C9" s="216"/>
      <c r="D9" s="216"/>
      <c r="E9" s="216"/>
      <c r="F9" s="216"/>
      <c r="G9" s="216"/>
      <c r="H9" s="216"/>
    </row>
    <row r="11" spans="1:8" ht="16" x14ac:dyDescent="0.15">
      <c r="A11" s="125" t="s">
        <v>84</v>
      </c>
      <c r="B11" s="196">
        <f>'Condiciones de medida'!I16</f>
        <v>0</v>
      </c>
      <c r="C11" s="196"/>
    </row>
    <row r="12" spans="1:8" x14ac:dyDescent="0.15">
      <c r="A12" s="125" t="s">
        <v>1</v>
      </c>
      <c r="B12" s="197">
        <f>'Condiciones de medida'!I17</f>
        <v>0</v>
      </c>
      <c r="C12" s="197"/>
    </row>
    <row r="14" spans="1:8" x14ac:dyDescent="0.15">
      <c r="A14" s="125" t="s">
        <v>85</v>
      </c>
      <c r="B14" s="198" t="str">
        <f>'Condiciones de medida'!C9</f>
        <v>Emilio Matesanz</v>
      </c>
      <c r="C14" s="198"/>
    </row>
    <row r="15" spans="1:8" x14ac:dyDescent="0.15">
      <c r="A15" s="125" t="s">
        <v>4</v>
      </c>
      <c r="B15" s="198" t="str">
        <f>'Condiciones de medida'!F9</f>
        <v>ematesanz@ucm.es</v>
      </c>
      <c r="C15" s="198"/>
      <c r="D15" s="125" t="s">
        <v>5</v>
      </c>
      <c r="E15" s="126" t="s">
        <v>73</v>
      </c>
      <c r="F15" s="127"/>
    </row>
    <row r="17" spans="1:10" x14ac:dyDescent="0.15">
      <c r="A17" s="125" t="s">
        <v>39</v>
      </c>
      <c r="B17" s="201" t="str">
        <f>IF('Condiciones de medida'!B20="","",'Condiciones de medida'!B20)</f>
        <v/>
      </c>
      <c r="C17" s="202"/>
      <c r="D17" s="202"/>
      <c r="E17" s="202"/>
      <c r="F17" s="202"/>
    </row>
    <row r="18" spans="1:10" x14ac:dyDescent="0.15">
      <c r="A18" s="125" t="s">
        <v>4</v>
      </c>
      <c r="B18" s="198" t="str">
        <f>IF('Condiciones de medida'!B21="","",'Condiciones de medida'!B21)</f>
        <v/>
      </c>
      <c r="C18" s="203"/>
      <c r="D18" s="203"/>
      <c r="E18" s="203"/>
      <c r="F18" s="203"/>
    </row>
    <row r="19" spans="1:10" x14ac:dyDescent="0.15">
      <c r="A19" s="125" t="s">
        <v>5</v>
      </c>
      <c r="B19" s="198" t="str">
        <f>IF('Condiciones de medida'!G21="","",'Condiciones de medida'!G21)</f>
        <v/>
      </c>
      <c r="C19" s="198"/>
      <c r="D19" s="128"/>
      <c r="E19" s="128"/>
      <c r="F19" s="128"/>
    </row>
    <row r="20" spans="1:10" x14ac:dyDescent="0.15">
      <c r="A20" s="125" t="s">
        <v>6</v>
      </c>
      <c r="B20" s="208" t="str">
        <f>IF('Condiciones de medida'!B22="","",'Condiciones de medida'!B22)</f>
        <v/>
      </c>
      <c r="C20" s="209"/>
      <c r="D20" s="209"/>
      <c r="E20" s="209"/>
      <c r="F20" s="209"/>
    </row>
    <row r="21" spans="1:10" x14ac:dyDescent="0.15">
      <c r="A21" s="125" t="s">
        <v>74</v>
      </c>
      <c r="B21" s="129" t="str">
        <f>IF('Condiciones de medida'!H22="","",'Condiciones de medida'!H22)</f>
        <v/>
      </c>
      <c r="C21" s="130"/>
      <c r="D21" s="130"/>
      <c r="E21" s="130"/>
      <c r="F21" s="130"/>
    </row>
    <row r="22" spans="1:10" x14ac:dyDescent="0.15">
      <c r="A22" s="125" t="s">
        <v>86</v>
      </c>
      <c r="B22" s="208" t="str">
        <f>IF('Condiciones de medida'!B23="","",'Condiciones de medida'!B23)</f>
        <v/>
      </c>
      <c r="C22" s="209"/>
      <c r="D22" s="209"/>
      <c r="E22" s="209"/>
      <c r="F22" s="209"/>
    </row>
    <row r="23" spans="1:10" x14ac:dyDescent="0.15">
      <c r="A23" s="125" t="s">
        <v>87</v>
      </c>
      <c r="B23" s="201" t="str">
        <f>IF('Condiciones de medida'!C24="","",'Condiciones de medida'!C24)</f>
        <v/>
      </c>
      <c r="C23" s="202"/>
      <c r="D23" s="202"/>
      <c r="E23" s="202"/>
      <c r="F23" s="202"/>
    </row>
    <row r="24" spans="1:10" x14ac:dyDescent="0.15">
      <c r="C24" s="125"/>
      <c r="D24" s="131"/>
      <c r="E24" s="132"/>
      <c r="F24" s="132"/>
      <c r="G24" s="132"/>
      <c r="H24" s="132"/>
    </row>
    <row r="25" spans="1:10" x14ac:dyDescent="0.15">
      <c r="A25" s="133" t="s">
        <v>48</v>
      </c>
    </row>
    <row r="26" spans="1:10" x14ac:dyDescent="0.15">
      <c r="A26" s="210"/>
      <c r="B26" s="211"/>
      <c r="C26" s="211"/>
      <c r="D26" s="211"/>
      <c r="E26" s="211"/>
      <c r="F26" s="211"/>
      <c r="G26" s="211"/>
      <c r="H26" s="212"/>
    </row>
    <row r="27" spans="1:10" x14ac:dyDescent="0.15">
      <c r="A27" s="13"/>
      <c r="B27" s="13"/>
      <c r="C27" s="13"/>
      <c r="D27" s="13"/>
      <c r="E27" s="13"/>
      <c r="F27" s="13"/>
      <c r="G27" s="13"/>
      <c r="H27" s="13"/>
    </row>
    <row r="28" spans="1:10" x14ac:dyDescent="0.15">
      <c r="C28" s="125"/>
      <c r="D28" s="131"/>
      <c r="E28" s="132"/>
      <c r="F28" s="132"/>
      <c r="G28" s="132"/>
      <c r="H28" s="132"/>
    </row>
    <row r="29" spans="1:10" x14ac:dyDescent="0.15">
      <c r="C29" s="125" t="s">
        <v>40</v>
      </c>
      <c r="D29" s="134">
        <f>'Condiciones de medida'!C28</f>
        <v>0</v>
      </c>
      <c r="F29" s="6" t="s">
        <v>44</v>
      </c>
      <c r="G29" s="134" t="str">
        <f>'Condiciones de medida'!F28</f>
        <v>no</v>
      </c>
    </row>
    <row r="31" spans="1:10" ht="12" customHeight="1" x14ac:dyDescent="0.15">
      <c r="A31" s="135" t="s">
        <v>16</v>
      </c>
      <c r="B31" s="199" t="s">
        <v>15</v>
      </c>
      <c r="C31" s="199"/>
      <c r="D31" s="205" t="s">
        <v>41</v>
      </c>
      <c r="E31" s="205"/>
      <c r="F31" s="204" t="s">
        <v>42</v>
      </c>
      <c r="G31" s="204"/>
      <c r="H31" s="204"/>
      <c r="J31" s="136" t="s">
        <v>43</v>
      </c>
    </row>
    <row r="32" spans="1:10" x14ac:dyDescent="0.15">
      <c r="A32" s="137" t="str">
        <f>IF('Condiciones de medida'!A31="","",'Condiciones de medida'!A31)</f>
        <v/>
      </c>
      <c r="B32" s="200" t="str">
        <f>IF(A32="","",'Condiciones de medida'!B31)</f>
        <v/>
      </c>
      <c r="C32" s="200"/>
      <c r="D32" s="207"/>
      <c r="E32" s="207"/>
      <c r="F32" s="206"/>
      <c r="G32" s="206"/>
      <c r="H32" s="206"/>
      <c r="J32" t="s">
        <v>106</v>
      </c>
    </row>
    <row r="33" spans="1:11" x14ac:dyDescent="0.15">
      <c r="A33" s="137" t="str">
        <f>IF('Condiciones de medida'!A32="","",'Condiciones de medida'!A32)</f>
        <v/>
      </c>
      <c r="B33" s="200" t="str">
        <f>IF(A33="","",'Condiciones de medida'!B32)</f>
        <v/>
      </c>
      <c r="C33" s="200"/>
      <c r="D33" s="207"/>
      <c r="E33" s="207"/>
      <c r="F33" s="206"/>
      <c r="G33" s="206"/>
      <c r="H33" s="206"/>
      <c r="J33" t="s">
        <v>107</v>
      </c>
    </row>
    <row r="34" spans="1:11" x14ac:dyDescent="0.15">
      <c r="A34" s="137" t="str">
        <f>IF('Condiciones de medida'!A33="","",'Condiciones de medida'!A33)</f>
        <v/>
      </c>
      <c r="B34" s="200" t="str">
        <f>IF(A34="","",'Condiciones de medida'!B33)</f>
        <v/>
      </c>
      <c r="C34" s="200"/>
      <c r="D34" s="207"/>
      <c r="E34" s="207"/>
      <c r="F34" s="206"/>
      <c r="G34" s="206"/>
      <c r="H34" s="206"/>
      <c r="J34" s="6" t="s">
        <v>88</v>
      </c>
    </row>
    <row r="35" spans="1:11" x14ac:dyDescent="0.15">
      <c r="A35" s="137" t="str">
        <f>IF('Condiciones de medida'!A34="","",'Condiciones de medida'!A34)</f>
        <v/>
      </c>
      <c r="B35" s="200" t="str">
        <f>IF(A35="","",'Condiciones de medida'!B34)</f>
        <v/>
      </c>
      <c r="C35" s="200"/>
      <c r="D35" s="207"/>
      <c r="E35" s="207"/>
      <c r="F35" s="206"/>
      <c r="G35" s="206"/>
      <c r="H35" s="206"/>
      <c r="J35" s="138" t="s">
        <v>89</v>
      </c>
    </row>
    <row r="36" spans="1:11" x14ac:dyDescent="0.15">
      <c r="A36" s="137" t="str">
        <f>IF('Condiciones de medida'!A35="","",'Condiciones de medida'!A35)</f>
        <v/>
      </c>
      <c r="B36" s="200" t="str">
        <f>IF(A36="","",'Condiciones de medida'!B35)</f>
        <v/>
      </c>
      <c r="C36" s="200"/>
      <c r="D36" s="207"/>
      <c r="E36" s="207"/>
      <c r="F36" s="206"/>
      <c r="G36" s="206"/>
      <c r="H36" s="206"/>
    </row>
    <row r="37" spans="1:11" x14ac:dyDescent="0.15">
      <c r="A37" s="137" t="str">
        <f>IF('Condiciones de medida'!A36="","",'Condiciones de medida'!A36)</f>
        <v/>
      </c>
      <c r="B37" s="200" t="str">
        <f>IF(A37="","",'Condiciones de medida'!B36)</f>
        <v/>
      </c>
      <c r="C37" s="200"/>
      <c r="D37" s="207"/>
      <c r="E37" s="207"/>
      <c r="F37" s="206"/>
      <c r="G37" s="206"/>
      <c r="H37" s="206"/>
    </row>
    <row r="38" spans="1:11" x14ac:dyDescent="0.15">
      <c r="A38" s="137" t="str">
        <f>IF('Condiciones de medida'!A37="","",'Condiciones de medida'!A37)</f>
        <v/>
      </c>
      <c r="B38" s="200" t="str">
        <f>IF(A38="","",'Condiciones de medida'!B37)</f>
        <v/>
      </c>
      <c r="C38" s="200"/>
      <c r="D38" s="207"/>
      <c r="E38" s="207"/>
      <c r="F38" s="206"/>
      <c r="G38" s="206"/>
      <c r="H38" s="206"/>
    </row>
    <row r="39" spans="1:11" x14ac:dyDescent="0.15">
      <c r="A39" s="137" t="str">
        <f>IF('Condiciones de medida'!A38="","",'Condiciones de medida'!A38)</f>
        <v/>
      </c>
      <c r="B39" s="200" t="str">
        <f>IF(A39="","",'Condiciones de medida'!B38)</f>
        <v/>
      </c>
      <c r="C39" s="200"/>
      <c r="D39" s="207"/>
      <c r="E39" s="207"/>
      <c r="F39" s="206"/>
      <c r="G39" s="206"/>
      <c r="H39" s="206"/>
    </row>
    <row r="40" spans="1:11" x14ac:dyDescent="0.15">
      <c r="A40" s="137" t="str">
        <f>IF('Condiciones de medida'!A39="","",'Condiciones de medida'!A39)</f>
        <v/>
      </c>
      <c r="B40" s="200" t="str">
        <f>IF(A40="","",'Condiciones de medida'!B39)</f>
        <v/>
      </c>
      <c r="C40" s="200"/>
      <c r="D40" s="207"/>
      <c r="E40" s="207"/>
      <c r="F40" s="206"/>
      <c r="G40" s="206"/>
      <c r="H40" s="206"/>
      <c r="K40" s="139"/>
    </row>
    <row r="41" spans="1:11" x14ac:dyDescent="0.15">
      <c r="A41" s="137" t="str">
        <f>IF('Condiciones de medida'!A40="","",'Condiciones de medida'!A40)</f>
        <v/>
      </c>
      <c r="B41" s="200" t="str">
        <f>IF(A41="","",'Condiciones de medida'!B40)</f>
        <v/>
      </c>
      <c r="C41" s="200"/>
      <c r="D41" s="207"/>
      <c r="E41" s="207"/>
      <c r="F41" s="206"/>
      <c r="G41" s="206"/>
      <c r="H41" s="206"/>
    </row>
    <row r="42" spans="1:11" x14ac:dyDescent="0.15">
      <c r="A42" s="137" t="str">
        <f>IF('Condiciones de medida'!D31="","",'Condiciones de medida'!D31)</f>
        <v/>
      </c>
      <c r="B42" s="200" t="str">
        <f>IF(A42="","",'Condiciones de medida'!E31)</f>
        <v/>
      </c>
      <c r="C42" s="200"/>
      <c r="D42" s="207"/>
      <c r="E42" s="207"/>
      <c r="F42" s="206"/>
      <c r="G42" s="206"/>
      <c r="H42" s="206"/>
    </row>
    <row r="43" spans="1:11" x14ac:dyDescent="0.15">
      <c r="A43" s="137" t="str">
        <f>IF('Condiciones de medida'!D32="","",'Condiciones de medida'!D32)</f>
        <v/>
      </c>
      <c r="B43" s="200" t="str">
        <f>IF(A43="","",'Condiciones de medida'!E32)</f>
        <v/>
      </c>
      <c r="C43" s="200"/>
      <c r="D43" s="207"/>
      <c r="E43" s="207"/>
      <c r="F43" s="206"/>
      <c r="G43" s="206"/>
      <c r="H43" s="206"/>
    </row>
    <row r="44" spans="1:11" x14ac:dyDescent="0.15">
      <c r="A44" s="137" t="str">
        <f>IF('Condiciones de medida'!D33="","",'Condiciones de medida'!D33)</f>
        <v/>
      </c>
      <c r="B44" s="200" t="str">
        <f>IF(A44="","",'Condiciones de medida'!E33)</f>
        <v/>
      </c>
      <c r="C44" s="200"/>
      <c r="D44" s="207"/>
      <c r="E44" s="207"/>
      <c r="F44" s="206"/>
      <c r="G44" s="206"/>
      <c r="H44" s="206"/>
    </row>
    <row r="45" spans="1:11" x14ac:dyDescent="0.15">
      <c r="A45" s="137" t="str">
        <f>IF('Condiciones de medida'!D34="","",'Condiciones de medida'!D34)</f>
        <v/>
      </c>
      <c r="B45" s="200" t="str">
        <f>IF(A45="","",'Condiciones de medida'!E34)</f>
        <v/>
      </c>
      <c r="C45" s="200"/>
      <c r="D45" s="207"/>
      <c r="E45" s="207"/>
      <c r="F45" s="206"/>
      <c r="G45" s="206"/>
      <c r="H45" s="206"/>
    </row>
    <row r="46" spans="1:11" x14ac:dyDescent="0.15">
      <c r="A46" s="137" t="str">
        <f>IF('Condiciones de medida'!D35="","",'Condiciones de medida'!D35)</f>
        <v/>
      </c>
      <c r="B46" s="200" t="str">
        <f>IF(A46="","",'Condiciones de medida'!E35)</f>
        <v/>
      </c>
      <c r="C46" s="200"/>
      <c r="D46" s="207"/>
      <c r="E46" s="207"/>
      <c r="F46" s="206"/>
      <c r="G46" s="206"/>
      <c r="H46" s="206"/>
    </row>
    <row r="47" spans="1:11" x14ac:dyDescent="0.15">
      <c r="A47" s="137" t="str">
        <f>IF('Condiciones de medida'!D36="","",'Condiciones de medida'!D36)</f>
        <v/>
      </c>
      <c r="B47" s="200" t="str">
        <f>IF(A47="","",'Condiciones de medida'!E36)</f>
        <v/>
      </c>
      <c r="C47" s="200"/>
      <c r="D47" s="207"/>
      <c r="E47" s="207"/>
      <c r="F47" s="206"/>
      <c r="G47" s="206"/>
      <c r="H47" s="206"/>
    </row>
    <row r="48" spans="1:11" x14ac:dyDescent="0.15">
      <c r="A48" s="137" t="str">
        <f>IF('Condiciones de medida'!D37="","",'Condiciones de medida'!D37)</f>
        <v/>
      </c>
      <c r="B48" s="200" t="str">
        <f>IF(A48="","",'Condiciones de medida'!E37)</f>
        <v/>
      </c>
      <c r="C48" s="200"/>
      <c r="D48" s="207"/>
      <c r="E48" s="207"/>
      <c r="F48" s="206"/>
      <c r="G48" s="206"/>
      <c r="H48" s="206"/>
    </row>
    <row r="49" spans="1:8" x14ac:dyDescent="0.15">
      <c r="A49" s="137" t="str">
        <f>IF('Condiciones de medida'!D38="","",'Condiciones de medida'!D38)</f>
        <v/>
      </c>
      <c r="B49" s="200" t="str">
        <f>IF(A49="","",'Condiciones de medida'!E38)</f>
        <v/>
      </c>
      <c r="C49" s="200"/>
      <c r="D49" s="207"/>
      <c r="E49" s="207"/>
      <c r="F49" s="206"/>
      <c r="G49" s="206"/>
      <c r="H49" s="206"/>
    </row>
    <row r="50" spans="1:8" x14ac:dyDescent="0.15">
      <c r="A50" s="137" t="str">
        <f>IF('Condiciones de medida'!D39="","",'Condiciones de medida'!D39)</f>
        <v/>
      </c>
      <c r="B50" s="200" t="str">
        <f>IF(A50="","",'Condiciones de medida'!E39)</f>
        <v/>
      </c>
      <c r="C50" s="200"/>
      <c r="D50" s="207"/>
      <c r="E50" s="207"/>
      <c r="F50" s="206"/>
      <c r="G50" s="206"/>
      <c r="H50" s="206"/>
    </row>
    <row r="51" spans="1:8" x14ac:dyDescent="0.15">
      <c r="A51" s="137" t="str">
        <f>IF('Condiciones de medida'!D40="","",'Condiciones de medida'!D40)</f>
        <v/>
      </c>
      <c r="B51" s="200" t="str">
        <f>IF(A51="","",'Condiciones de medida'!E40)</f>
        <v/>
      </c>
      <c r="C51" s="200"/>
      <c r="D51" s="207"/>
      <c r="E51" s="207"/>
      <c r="F51" s="206"/>
      <c r="G51" s="206"/>
      <c r="H51" s="206"/>
    </row>
    <row r="52" spans="1:8" x14ac:dyDescent="0.15">
      <c r="A52" s="137" t="str">
        <f>IF('Condiciones de medida'!G31="","",'Condiciones de medida'!G31)</f>
        <v/>
      </c>
      <c r="B52" s="200" t="str">
        <f>IF(A52="","",'Condiciones de medida'!H31)</f>
        <v/>
      </c>
      <c r="C52" s="200"/>
      <c r="D52" s="207"/>
      <c r="E52" s="207"/>
      <c r="F52" s="206"/>
      <c r="G52" s="206"/>
      <c r="H52" s="206"/>
    </row>
    <row r="53" spans="1:8" x14ac:dyDescent="0.15">
      <c r="A53" s="137" t="str">
        <f>IF('Condiciones de medida'!G32="","",'Condiciones de medida'!G32)</f>
        <v/>
      </c>
      <c r="B53" s="200" t="str">
        <f>IF(A53="","",'Condiciones de medida'!H32)</f>
        <v/>
      </c>
      <c r="C53" s="200"/>
      <c r="D53" s="207"/>
      <c r="E53" s="207"/>
      <c r="F53" s="206"/>
      <c r="G53" s="206"/>
      <c r="H53" s="206"/>
    </row>
    <row r="54" spans="1:8" x14ac:dyDescent="0.15">
      <c r="A54" s="137" t="str">
        <f>IF('Condiciones de medida'!G33="","",'Condiciones de medida'!G33)</f>
        <v/>
      </c>
      <c r="B54" s="200" t="str">
        <f>IF(A54="","",'Condiciones de medida'!H33)</f>
        <v/>
      </c>
      <c r="C54" s="200"/>
      <c r="D54" s="207"/>
      <c r="E54" s="207"/>
      <c r="F54" s="206"/>
      <c r="G54" s="206"/>
      <c r="H54" s="206"/>
    </row>
    <row r="55" spans="1:8" x14ac:dyDescent="0.15">
      <c r="A55" s="137" t="str">
        <f>IF('Condiciones de medida'!G34="","",'Condiciones de medida'!G34)</f>
        <v/>
      </c>
      <c r="B55" s="200" t="str">
        <f>IF(A55="","",'Condiciones de medida'!H34)</f>
        <v/>
      </c>
      <c r="C55" s="200"/>
      <c r="D55" s="207"/>
      <c r="E55" s="207"/>
      <c r="F55" s="206"/>
      <c r="G55" s="206"/>
      <c r="H55" s="206"/>
    </row>
    <row r="56" spans="1:8" x14ac:dyDescent="0.15">
      <c r="A56" s="137" t="str">
        <f>IF('Condiciones de medida'!G35="","",'Condiciones de medida'!G35)</f>
        <v/>
      </c>
      <c r="B56" s="200" t="str">
        <f>IF(A56="","",'Condiciones de medida'!H35)</f>
        <v/>
      </c>
      <c r="C56" s="200"/>
      <c r="D56" s="207"/>
      <c r="E56" s="207"/>
      <c r="F56" s="206"/>
      <c r="G56" s="206"/>
      <c r="H56" s="206"/>
    </row>
    <row r="57" spans="1:8" x14ac:dyDescent="0.15">
      <c r="A57" s="137" t="str">
        <f>IF('Condiciones de medida'!G36="","",'Condiciones de medida'!G36)</f>
        <v/>
      </c>
      <c r="B57" s="200" t="str">
        <f>IF(A57="","",'Condiciones de medida'!H36)</f>
        <v/>
      </c>
      <c r="C57" s="200"/>
      <c r="D57" s="207"/>
      <c r="E57" s="207"/>
      <c r="F57" s="206"/>
      <c r="G57" s="206"/>
      <c r="H57" s="206"/>
    </row>
    <row r="58" spans="1:8" x14ac:dyDescent="0.15">
      <c r="A58" s="137" t="str">
        <f>IF('Condiciones de medida'!G37="","",'Condiciones de medida'!G37)</f>
        <v/>
      </c>
      <c r="B58" s="200" t="str">
        <f>IF(A58="","",'Condiciones de medida'!H37)</f>
        <v/>
      </c>
      <c r="C58" s="200"/>
      <c r="D58" s="207"/>
      <c r="E58" s="207"/>
      <c r="F58" s="206"/>
      <c r="G58" s="206"/>
      <c r="H58" s="206"/>
    </row>
    <row r="59" spans="1:8" x14ac:dyDescent="0.15">
      <c r="A59" s="137" t="str">
        <f>IF('Condiciones de medida'!G38="","",'Condiciones de medida'!G38)</f>
        <v/>
      </c>
      <c r="B59" s="200" t="str">
        <f>IF(A59="","",'Condiciones de medida'!H38)</f>
        <v/>
      </c>
      <c r="C59" s="200"/>
      <c r="D59" s="207"/>
      <c r="E59" s="207"/>
      <c r="F59" s="206"/>
      <c r="G59" s="206"/>
      <c r="H59" s="206"/>
    </row>
    <row r="60" spans="1:8" x14ac:dyDescent="0.15">
      <c r="A60" s="137" t="str">
        <f>IF('Condiciones de medida'!G39="","",'Condiciones de medida'!G39)</f>
        <v/>
      </c>
      <c r="B60" s="200" t="str">
        <f>IF(A60="","",'Condiciones de medida'!H39)</f>
        <v/>
      </c>
      <c r="C60" s="200"/>
      <c r="D60" s="207"/>
      <c r="E60" s="207"/>
      <c r="F60" s="206"/>
      <c r="G60" s="206"/>
      <c r="H60" s="206"/>
    </row>
    <row r="61" spans="1:8" x14ac:dyDescent="0.15">
      <c r="A61" s="137" t="str">
        <f>IF('Condiciones de medida'!G40="","",'Condiciones de medida'!G40)</f>
        <v/>
      </c>
      <c r="B61" s="200" t="str">
        <f>IF(A61="","",'Condiciones de medida'!H40)</f>
        <v/>
      </c>
      <c r="C61" s="200"/>
      <c r="D61" s="207"/>
      <c r="E61" s="207"/>
      <c r="F61" s="206"/>
      <c r="G61" s="206"/>
      <c r="H61" s="206"/>
    </row>
    <row r="64" spans="1:8" x14ac:dyDescent="0.15">
      <c r="A64" s="136" t="s">
        <v>45</v>
      </c>
    </row>
    <row r="65" spans="1:8" x14ac:dyDescent="0.15">
      <c r="A65" s="136"/>
    </row>
    <row r="66" spans="1:8" x14ac:dyDescent="0.15">
      <c r="A66" s="138" t="s">
        <v>46</v>
      </c>
    </row>
    <row r="67" spans="1:8" ht="25.5" customHeight="1" x14ac:dyDescent="0.15">
      <c r="A67" s="213" t="str">
        <f>IF('Condiciones de medida'!B42="","",'Condiciones de medida'!B42)</f>
        <v/>
      </c>
      <c r="B67" s="213"/>
      <c r="C67" s="213"/>
      <c r="D67" s="213"/>
      <c r="E67" s="213"/>
      <c r="F67" s="213"/>
      <c r="G67" s="213"/>
      <c r="H67" s="213"/>
    </row>
    <row r="68" spans="1:8" x14ac:dyDescent="0.15">
      <c r="A68" s="138" t="s">
        <v>47</v>
      </c>
    </row>
    <row r="69" spans="1:8" x14ac:dyDescent="0.15">
      <c r="A69" s="213" t="str">
        <f>IF('Condiciones de medida'!A81="","",'Condiciones de medida'!A81)</f>
        <v/>
      </c>
      <c r="B69" s="213"/>
      <c r="C69" s="213"/>
      <c r="D69" s="213"/>
      <c r="E69" s="213"/>
      <c r="F69" s="213"/>
      <c r="G69" s="213"/>
      <c r="H69" s="213"/>
    </row>
    <row r="70" spans="1:8" x14ac:dyDescent="0.15">
      <c r="A70" s="213"/>
      <c r="B70" s="213"/>
      <c r="C70" s="213"/>
      <c r="D70" s="213"/>
      <c r="E70" s="213"/>
      <c r="F70" s="213"/>
      <c r="G70" s="213"/>
      <c r="H70" s="213"/>
    </row>
    <row r="71" spans="1:8" x14ac:dyDescent="0.15">
      <c r="A71" s="213"/>
      <c r="B71" s="213"/>
      <c r="C71" s="213"/>
      <c r="D71" s="213"/>
      <c r="E71" s="213"/>
      <c r="F71" s="213"/>
      <c r="G71" s="213"/>
      <c r="H71" s="213"/>
    </row>
    <row r="72" spans="1:8" x14ac:dyDescent="0.15">
      <c r="A72" s="213"/>
      <c r="B72" s="213"/>
      <c r="C72" s="213"/>
      <c r="D72" s="213"/>
      <c r="E72" s="213"/>
      <c r="F72" s="213"/>
      <c r="G72" s="213"/>
      <c r="H72" s="213"/>
    </row>
    <row r="73" spans="1:8" x14ac:dyDescent="0.15">
      <c r="A73" s="213"/>
      <c r="B73" s="213"/>
      <c r="C73" s="213"/>
      <c r="D73" s="213"/>
      <c r="E73" s="213"/>
      <c r="F73" s="213"/>
      <c r="G73" s="213"/>
      <c r="H73" s="213"/>
    </row>
    <row r="74" spans="1:8" x14ac:dyDescent="0.15">
      <c r="A74" s="213"/>
      <c r="B74" s="213"/>
      <c r="C74" s="213"/>
      <c r="D74" s="213"/>
      <c r="E74" s="213"/>
      <c r="F74" s="213"/>
      <c r="G74" s="213"/>
      <c r="H74" s="213"/>
    </row>
    <row r="75" spans="1:8" x14ac:dyDescent="0.15">
      <c r="A75" s="213"/>
      <c r="B75" s="213"/>
      <c r="C75" s="213"/>
      <c r="D75" s="213"/>
      <c r="E75" s="213"/>
      <c r="F75" s="213"/>
      <c r="G75" s="213"/>
      <c r="H75" s="213"/>
    </row>
    <row r="76" spans="1:8" x14ac:dyDescent="0.15">
      <c r="A76" s="213"/>
      <c r="B76" s="213"/>
      <c r="C76" s="213"/>
      <c r="D76" s="213"/>
      <c r="E76" s="213"/>
      <c r="F76" s="213"/>
      <c r="G76" s="213"/>
      <c r="H76" s="213"/>
    </row>
    <row r="77" spans="1:8" x14ac:dyDescent="0.15">
      <c r="A77" s="213"/>
      <c r="B77" s="213"/>
      <c r="C77" s="213"/>
      <c r="D77" s="213"/>
      <c r="E77" s="213"/>
      <c r="F77" s="213"/>
      <c r="G77" s="213"/>
      <c r="H77" s="213"/>
    </row>
    <row r="79" spans="1:8" x14ac:dyDescent="0.15">
      <c r="A79" s="6" t="s">
        <v>91</v>
      </c>
      <c r="C79" s="140" t="str">
        <f>'Condiciones de medida'!D64</f>
        <v>no</v>
      </c>
    </row>
    <row r="82" spans="2:8" ht="17" thickBot="1" x14ac:dyDescent="0.25">
      <c r="B82" s="120"/>
      <c r="C82" s="121" t="s">
        <v>26</v>
      </c>
    </row>
    <row r="83" spans="2:8" ht="16" x14ac:dyDescent="0.2">
      <c r="B83" s="122" t="s">
        <v>78</v>
      </c>
      <c r="C83" s="141" t="s">
        <v>94</v>
      </c>
    </row>
    <row r="84" spans="2:8" x14ac:dyDescent="0.15">
      <c r="B84" s="123" t="s">
        <v>22</v>
      </c>
      <c r="C84" s="142" t="str">
        <f>IF(TipoCentro="UCM","no",'Condiciones de medida'!D57)</f>
        <v>no</v>
      </c>
    </row>
    <row r="85" spans="2:8" x14ac:dyDescent="0.15">
      <c r="B85" s="123" t="s">
        <v>23</v>
      </c>
      <c r="C85" s="142" t="str">
        <f>IF(TipoCentro="UCM","no",'Condiciones de medida'!D58)</f>
        <v>no</v>
      </c>
    </row>
    <row r="86" spans="2:8" x14ac:dyDescent="0.15">
      <c r="B86" s="124" t="s">
        <v>24</v>
      </c>
      <c r="C86" s="142" t="str">
        <f>IF(TipoCentro="UCM","no",'Condiciones de medida'!D59)</f>
        <v>no</v>
      </c>
    </row>
    <row r="87" spans="2:8" x14ac:dyDescent="0.15">
      <c r="B87" s="124" t="s">
        <v>25</v>
      </c>
      <c r="C87" s="142" t="str">
        <f>IF(TipoCentro="UCM","no",'Condiciones de medida'!D60)</f>
        <v>no</v>
      </c>
    </row>
    <row r="88" spans="2:8" x14ac:dyDescent="0.15">
      <c r="B88" s="124" t="s">
        <v>99</v>
      </c>
      <c r="C88" s="142" t="str">
        <f>IF(TipoCentro="UCM","no",'Condiciones de medida'!D61)</f>
        <v>no</v>
      </c>
    </row>
    <row r="89" spans="2:8" x14ac:dyDescent="0.15">
      <c r="B89" s="124" t="s">
        <v>98</v>
      </c>
      <c r="C89" s="142" t="str">
        <f>IF(TipoCentro="UCM","no",'Condiciones de medida'!D62)</f>
        <v>no</v>
      </c>
    </row>
    <row r="92" spans="2:8" x14ac:dyDescent="0.15">
      <c r="C92" s="195" t="str">
        <f>IF(TipoCentro="UCM",FicherosConversión,"")</f>
        <v/>
      </c>
      <c r="D92" s="195"/>
      <c r="E92" s="195"/>
      <c r="F92" s="195"/>
      <c r="G92" s="195"/>
      <c r="H92" s="195"/>
    </row>
    <row r="93" spans="2:8" x14ac:dyDescent="0.15">
      <c r="C93" s="195"/>
      <c r="D93" s="195"/>
      <c r="E93" s="195"/>
      <c r="F93" s="195"/>
      <c r="G93" s="195"/>
      <c r="H93" s="195"/>
    </row>
    <row r="94" spans="2:8" x14ac:dyDescent="0.15">
      <c r="C94" s="195"/>
      <c r="D94" s="195"/>
      <c r="E94" s="195"/>
      <c r="F94" s="195"/>
      <c r="G94" s="195"/>
      <c r="H94" s="195"/>
    </row>
    <row r="95" spans="2:8" x14ac:dyDescent="0.15">
      <c r="C95" s="195"/>
      <c r="D95" s="195"/>
      <c r="E95" s="195"/>
      <c r="F95" s="195"/>
      <c r="G95" s="195"/>
      <c r="H95" s="195"/>
    </row>
    <row r="96" spans="2:8" x14ac:dyDescent="0.15">
      <c r="C96" s="195"/>
      <c r="D96" s="195"/>
      <c r="E96" s="195"/>
      <c r="F96" s="195"/>
      <c r="G96" s="195"/>
      <c r="H96" s="195"/>
    </row>
    <row r="97" spans="3:8" x14ac:dyDescent="0.15">
      <c r="C97" s="195"/>
      <c r="D97" s="195"/>
      <c r="E97" s="195"/>
      <c r="F97" s="195"/>
      <c r="G97" s="195"/>
      <c r="H97" s="195"/>
    </row>
  </sheetData>
  <sheetProtection algorithmName="SHA-512" hashValue="249PbONHeZMB4MMEeVEUIeb64XagfhuzF9MvRik4D2FwF+3g+26VJTSum7Z79xbBk+ws7rUM8kGliUJYXOxnmw==" saltValue="jFOx7lQbxvsAtEnFA0fcGA==" spinCount="100000" sheet="1" objects="1" scenarios="1" selectLockedCells="1" selectUnlockedCells="1"/>
  <mergeCells count="110">
    <mergeCell ref="B7:H7"/>
    <mergeCell ref="B8:H8"/>
    <mergeCell ref="B9:H9"/>
    <mergeCell ref="B60:C60"/>
    <mergeCell ref="D60:E60"/>
    <mergeCell ref="F60:H60"/>
    <mergeCell ref="B61:C61"/>
    <mergeCell ref="D61:E61"/>
    <mergeCell ref="F61:H61"/>
    <mergeCell ref="B58:C58"/>
    <mergeCell ref="D58:E58"/>
    <mergeCell ref="F58:H58"/>
    <mergeCell ref="B59:C59"/>
    <mergeCell ref="D59:E59"/>
    <mergeCell ref="F59:H59"/>
    <mergeCell ref="B56:C56"/>
    <mergeCell ref="D56:E56"/>
    <mergeCell ref="F56:H56"/>
    <mergeCell ref="B57:C57"/>
    <mergeCell ref="D57:E57"/>
    <mergeCell ref="F57:H57"/>
    <mergeCell ref="B54:C54"/>
    <mergeCell ref="D54:E54"/>
    <mergeCell ref="F54:H54"/>
    <mergeCell ref="B55:C55"/>
    <mergeCell ref="D55:E55"/>
    <mergeCell ref="F55:H55"/>
    <mergeCell ref="B52:C52"/>
    <mergeCell ref="D52:E52"/>
    <mergeCell ref="F52:H52"/>
    <mergeCell ref="B53:C53"/>
    <mergeCell ref="D53:E53"/>
    <mergeCell ref="F53:H53"/>
    <mergeCell ref="F50:H50"/>
    <mergeCell ref="B51:C51"/>
    <mergeCell ref="D51:E51"/>
    <mergeCell ref="F51:H51"/>
    <mergeCell ref="B48:C48"/>
    <mergeCell ref="D48:E48"/>
    <mergeCell ref="F48:H48"/>
    <mergeCell ref="B49:C49"/>
    <mergeCell ref="D49:E49"/>
    <mergeCell ref="F49:H49"/>
    <mergeCell ref="B43:C43"/>
    <mergeCell ref="D43:E43"/>
    <mergeCell ref="F43:H43"/>
    <mergeCell ref="A67:H67"/>
    <mergeCell ref="A69:H77"/>
    <mergeCell ref="B40:C40"/>
    <mergeCell ref="D40:E40"/>
    <mergeCell ref="F40:H40"/>
    <mergeCell ref="B41:C41"/>
    <mergeCell ref="D41:E41"/>
    <mergeCell ref="B46:C46"/>
    <mergeCell ref="D46:E46"/>
    <mergeCell ref="F46:H46"/>
    <mergeCell ref="B47:C47"/>
    <mergeCell ref="D47:E47"/>
    <mergeCell ref="F47:H47"/>
    <mergeCell ref="B44:C44"/>
    <mergeCell ref="D44:E44"/>
    <mergeCell ref="F44:H44"/>
    <mergeCell ref="B45:C45"/>
    <mergeCell ref="D45:E45"/>
    <mergeCell ref="F45:H45"/>
    <mergeCell ref="B50:C50"/>
    <mergeCell ref="D50:E50"/>
    <mergeCell ref="F41:H41"/>
    <mergeCell ref="B38:C38"/>
    <mergeCell ref="D38:E38"/>
    <mergeCell ref="F38:H38"/>
    <mergeCell ref="B39:C39"/>
    <mergeCell ref="D39:E39"/>
    <mergeCell ref="F39:H39"/>
    <mergeCell ref="B42:C42"/>
    <mergeCell ref="D42:E42"/>
    <mergeCell ref="F42:H42"/>
    <mergeCell ref="B33:C33"/>
    <mergeCell ref="D33:E33"/>
    <mergeCell ref="F33:H33"/>
    <mergeCell ref="B34:C34"/>
    <mergeCell ref="D34:E34"/>
    <mergeCell ref="F34:H34"/>
    <mergeCell ref="B37:C37"/>
    <mergeCell ref="D37:E37"/>
    <mergeCell ref="F37:H37"/>
    <mergeCell ref="C92:H97"/>
    <mergeCell ref="B11:C11"/>
    <mergeCell ref="B12:C12"/>
    <mergeCell ref="B14:C14"/>
    <mergeCell ref="B15:C15"/>
    <mergeCell ref="B31:C31"/>
    <mergeCell ref="B32:C32"/>
    <mergeCell ref="B19:C19"/>
    <mergeCell ref="B17:F17"/>
    <mergeCell ref="B18:F18"/>
    <mergeCell ref="B23:F23"/>
    <mergeCell ref="F31:H31"/>
    <mergeCell ref="D31:E31"/>
    <mergeCell ref="F32:H32"/>
    <mergeCell ref="D32:E32"/>
    <mergeCell ref="B20:F20"/>
    <mergeCell ref="B22:F22"/>
    <mergeCell ref="A26:H26"/>
    <mergeCell ref="B35:C35"/>
    <mergeCell ref="D35:E35"/>
    <mergeCell ref="F35:H35"/>
    <mergeCell ref="B36:C36"/>
    <mergeCell ref="D36:E36"/>
    <mergeCell ref="F36:H36"/>
  </mergeCells>
  <dataValidations count="1">
    <dataValidation type="list" allowBlank="1" showInputMessage="1" showErrorMessage="1" sqref="D32:E61" xr:uid="{EB1F60E3-3F94-B240-BBD5-A158CFA7C26D}">
      <formula1>L_Portas</formula1>
    </dataValidation>
  </dataValidations>
  <pageMargins left="0.70866141732283461" right="0.31496062992125984" top="0.55118110236220474" bottom="0.55118110236220474" header="0.31496062992125984" footer="0.31496062992125984"/>
  <pageSetup paperSize="9" scale="98" fitToHeight="2" orientation="portrait" verticalDpi="0"/>
  <headerFooter>
    <oddHeader>&amp;CResumen de Medidas de Difracción de Rayos X</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EF330952C58E438A5130DDB4B88889" ma:contentTypeVersion="13" ma:contentTypeDescription="Crear nuevo documento." ma:contentTypeScope="" ma:versionID="becd4b9ad47181274ab4cb053f69e0a5">
  <xsd:schema xmlns:xsd="http://www.w3.org/2001/XMLSchema" xmlns:xs="http://www.w3.org/2001/XMLSchema" xmlns:p="http://schemas.microsoft.com/office/2006/metadata/properties" xmlns:ns2="9d993675-8847-499d-a13b-770bcf15a855" xmlns:ns3="c7c7e5d6-9da1-4e93-b487-81495d69c4b3" targetNamespace="http://schemas.microsoft.com/office/2006/metadata/properties" ma:root="true" ma:fieldsID="d348c1e4c2bb0cd16edd2462280e08a0" ns2:_="" ns3:_="">
    <xsd:import namespace="9d993675-8847-499d-a13b-770bcf15a855"/>
    <xsd:import namespace="c7c7e5d6-9da1-4e93-b487-81495d69c4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93675-8847-499d-a13b-770bcf15a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c7e5d6-9da1-4e93-b487-81495d69c4b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42553-C678-40B4-BF4D-A49A2E001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993675-8847-499d-a13b-770bcf15a855"/>
    <ds:schemaRef ds:uri="c7c7e5d6-9da1-4e93-b487-81495d69c4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C4543A-0775-D449-9B70-42D74B84D13D}">
  <ds:schemaRefs>
    <ds:schemaRef ds:uri="http://schemas.openxmlformats.org/package/2006/metadata/core-properties"/>
    <ds:schemaRef ds:uri="9d993675-8847-499d-a13b-770bcf15a855"/>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c7c7e5d6-9da1-4e93-b487-81495d69c4b3"/>
    <ds:schemaRef ds:uri="http://schemas.microsoft.com/office/2006/metadata/properties"/>
  </ds:schemaRefs>
</ds:datastoreItem>
</file>

<file path=customXml/itemProps3.xml><?xml version="1.0" encoding="utf-8"?>
<ds:datastoreItem xmlns:ds="http://schemas.openxmlformats.org/officeDocument/2006/customXml" ds:itemID="{B56E1796-716F-495C-BC3E-7D519BC46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Condiciones de medida</vt:lpstr>
      <vt:lpstr>Resumen de medidas</vt:lpstr>
      <vt:lpstr>'Condiciones de medida'!Área_de_impresión</vt:lpstr>
      <vt:lpstr>'Resumen de medidas'!Área_de_impresión</vt:lpstr>
      <vt:lpstr>FicherosConversión</vt:lpstr>
      <vt:lpstr>L_Portas</vt:lpstr>
      <vt:lpstr>L_SiNo</vt:lpstr>
      <vt:lpstr>L_TipoCentro</vt:lpstr>
      <vt:lpstr>NotasMedida</vt:lpstr>
      <vt:lpstr>TipoCentro</vt:lpstr>
    </vt:vector>
  </TitlesOfParts>
  <Manager/>
  <Company>Universidad Complutense de Madrid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de ensayo</dc:title>
  <dc:subject>Solicitud de ensayo UDRX-UCM</dc:subject>
  <dc:creator>Emilio Matesanz</dc:creator>
  <cp:keywords/>
  <dc:description>Formulario de solicitud de ensayo para la Unidad de Difracción de Rayos X de la UCM</dc:description>
  <cp:lastModifiedBy>Emilio Matesanz Sáez</cp:lastModifiedBy>
  <cp:lastPrinted>2022-01-21T11:34:59Z</cp:lastPrinted>
  <dcterms:created xsi:type="dcterms:W3CDTF">2010-01-20T11:09:39Z</dcterms:created>
  <dcterms:modified xsi:type="dcterms:W3CDTF">2022-03-16T08:59:06Z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0x01010093EF330952C58E438A5130DDB4B88889</vt:lpwstr>
  </property>
</Properties>
</file>